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72" firstSheet="1" activeTab="1"/>
  </bookViews>
  <sheets>
    <sheet name="план график" sheetId="1" state="hidden" r:id="rId1"/>
    <sheet name="2019" sheetId="2" r:id="rId2"/>
    <sheet name="2020" sheetId="3" r:id="rId3"/>
    <sheet name="2021" sheetId="4" r:id="rId4"/>
  </sheets>
  <definedNames>
    <definedName name="_xlnm.Print_Area" localSheetId="1">'2019'!$A$1:$R$26</definedName>
    <definedName name="_xlnm.Print_Area" localSheetId="2">'2020'!$A$1:$R$26</definedName>
    <definedName name="_xlnm.Print_Area" localSheetId="3">'2021'!$A$1:$R$26</definedName>
  </definedNames>
  <calcPr fullCalcOnLoad="1"/>
</workbook>
</file>

<file path=xl/sharedStrings.xml><?xml version="1.0" encoding="utf-8"?>
<sst xmlns="http://schemas.openxmlformats.org/spreadsheetml/2006/main" count="243" uniqueCount="112">
  <si>
    <r>
      <t>Приложение №</t>
    </r>
    <r>
      <rPr>
        <sz val="8"/>
        <rFont val="Bookman Old Style"/>
        <family val="1"/>
      </rPr>
      <t xml:space="preserve"> </t>
    </r>
    <r>
      <rPr>
        <sz val="11"/>
        <rFont val="Copperplate Gothic Light"/>
        <family val="2"/>
      </rPr>
      <t>1</t>
    </r>
  </si>
  <si>
    <t>ПЛАН - ГРАФИК</t>
  </si>
  <si>
    <t>№ п/п</t>
  </si>
  <si>
    <t>Вид эксплуатации</t>
  </si>
  <si>
    <t>Распределение по месяцам</t>
  </si>
  <si>
    <t>Район области / место расположения переправы</t>
  </si>
  <si>
    <t>Киренский / д. Бубновка</t>
  </si>
  <si>
    <t>К-во суток</t>
  </si>
  <si>
    <t>К-во рейсов</t>
  </si>
  <si>
    <t>Стоимость рейсов, руб.</t>
  </si>
  <si>
    <t>Стоимость рейсов с НДС, руб.</t>
  </si>
  <si>
    <t>Стоимость содержания, руб.</t>
  </si>
  <si>
    <t>Стоимость содержания с НДС, руб.</t>
  </si>
  <si>
    <t>Общая стоимость, руб.</t>
  </si>
  <si>
    <t>Общая стоимость с НДС, руб.</t>
  </si>
  <si>
    <t>1</t>
  </si>
  <si>
    <t>Апрель</t>
  </si>
  <si>
    <t>-</t>
  </si>
  <si>
    <t>Май</t>
  </si>
  <si>
    <t>Июнь</t>
  </si>
  <si>
    <t>План II кв.</t>
  </si>
  <si>
    <t>2</t>
  </si>
  <si>
    <t>Июль</t>
  </si>
  <si>
    <t>Август</t>
  </si>
  <si>
    <t>Сентябрь</t>
  </si>
  <si>
    <t>План III кв</t>
  </si>
  <si>
    <t>3</t>
  </si>
  <si>
    <t>Зима</t>
  </si>
  <si>
    <t>Октябрь</t>
  </si>
  <si>
    <t>Ноябрь</t>
  </si>
  <si>
    <t>Декабрь</t>
  </si>
  <si>
    <t>План IV кв.</t>
  </si>
  <si>
    <t>Всего</t>
  </si>
  <si>
    <t>ЗАКАЗЧИК:</t>
  </si>
  <si>
    <t>ПОДРЯДЧИК:</t>
  </si>
  <si>
    <t xml:space="preserve"> Директор ОГКУ "Дирекция автодорог"</t>
  </si>
  <si>
    <t xml:space="preserve">              Е.В. Липатов</t>
  </si>
  <si>
    <t>Генеральный директор</t>
  </si>
  <si>
    <t>ООО "Алексеевская РЭБ флота"</t>
  </si>
  <si>
    <t xml:space="preserve">от  «          »                                     2013 г. </t>
  </si>
  <si>
    <t>выполнения работ по содержанию и эксплуатации паромной переправы на 2013 год</t>
  </si>
  <si>
    <t xml:space="preserve"> -</t>
  </si>
  <si>
    <t>Н.А.Руппель</t>
  </si>
  <si>
    <t xml:space="preserve">к Государственному контракту </t>
  </si>
  <si>
    <t>№ 24/54-12 от 25 апреля 2012 г.</t>
  </si>
  <si>
    <t>Лето</t>
  </si>
  <si>
    <t>Р А С П И С А Н И Е</t>
  </si>
  <si>
    <t>Наименование</t>
  </si>
  <si>
    <t>Остановочные пункты</t>
  </si>
  <si>
    <t>Расписание действительно</t>
  </si>
  <si>
    <t>Рейсы</t>
  </si>
  <si>
    <t>паромной переправы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</si>
  <si>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</si>
  <si>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</si>
  <si>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</si>
  <si>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</si>
  <si>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</si>
  <si>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</si>
  <si>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</si>
  <si>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</si>
  <si>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</si>
  <si>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</si>
  <si>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Киренский</t>
  </si>
  <si>
    <r>
      <t>08</t>
    </r>
    <r>
      <rPr>
        <vertAlign val="superscript"/>
        <sz val="12"/>
        <rFont val="Bookman Old Style"/>
        <family val="1"/>
      </rPr>
      <t>00</t>
    </r>
  </si>
  <si>
    <t>Технический перерыв</t>
  </si>
  <si>
    <r>
      <t>08</t>
    </r>
    <r>
      <rPr>
        <vertAlign val="superscript"/>
        <sz val="12"/>
        <rFont val="Bookman Old Style"/>
        <family val="1"/>
      </rPr>
      <t>30</t>
    </r>
  </si>
  <si>
    <r>
      <t>07</t>
    </r>
    <r>
      <rPr>
        <vertAlign val="superscript"/>
        <sz val="12"/>
        <rFont val="Bookman Old Style"/>
        <family val="1"/>
      </rPr>
      <t>00</t>
    </r>
  </si>
  <si>
    <r>
      <t>12</t>
    </r>
    <r>
      <rPr>
        <vertAlign val="superscript"/>
        <sz val="12"/>
        <rFont val="Bookman Old Style"/>
        <family val="1"/>
      </rPr>
      <t>00</t>
    </r>
  </si>
  <si>
    <r>
      <t>13</t>
    </r>
    <r>
      <rPr>
        <vertAlign val="superscript"/>
        <sz val="12"/>
        <rFont val="Bookman Old Style"/>
        <family val="1"/>
      </rPr>
      <t>00</t>
    </r>
  </si>
  <si>
    <r>
      <t>14</t>
    </r>
    <r>
      <rPr>
        <vertAlign val="superscript"/>
        <sz val="12"/>
        <rFont val="Bookman Old Style"/>
        <family val="1"/>
      </rPr>
      <t>30</t>
    </r>
  </si>
  <si>
    <r>
      <t>19</t>
    </r>
    <r>
      <rPr>
        <vertAlign val="superscript"/>
        <sz val="12"/>
        <rFont val="Bookman Old Style"/>
        <family val="1"/>
      </rPr>
      <t>30</t>
    </r>
  </si>
  <si>
    <r>
      <t>07</t>
    </r>
    <r>
      <rPr>
        <vertAlign val="superscript"/>
        <sz val="12"/>
        <rFont val="Bookman Old Style"/>
        <family val="1"/>
      </rPr>
      <t>30</t>
    </r>
  </si>
  <si>
    <r>
      <t>09</t>
    </r>
    <r>
      <rPr>
        <vertAlign val="superscript"/>
        <sz val="12"/>
        <rFont val="Bookman Old Style"/>
        <family val="1"/>
      </rPr>
      <t>00</t>
    </r>
  </si>
  <si>
    <r>
      <t>12</t>
    </r>
    <r>
      <rPr>
        <vertAlign val="superscript"/>
        <sz val="12"/>
        <rFont val="Bookman Old Style"/>
        <family val="1"/>
      </rPr>
      <t>30</t>
    </r>
  </si>
  <si>
    <r>
      <t>13</t>
    </r>
    <r>
      <rPr>
        <vertAlign val="superscript"/>
        <sz val="12"/>
        <rFont val="Bookman Old Style"/>
        <family val="1"/>
      </rPr>
      <t>30</t>
    </r>
  </si>
  <si>
    <r>
      <t>15</t>
    </r>
    <r>
      <rPr>
        <vertAlign val="superscript"/>
        <sz val="12"/>
        <rFont val="Bookman Old Style"/>
        <family val="1"/>
      </rPr>
      <t>00</t>
    </r>
  </si>
  <si>
    <r>
      <t>19</t>
    </r>
    <r>
      <rPr>
        <vertAlign val="superscript"/>
        <sz val="12"/>
        <rFont val="Bookman Old Style"/>
        <family val="1"/>
      </rPr>
      <t>00</t>
    </r>
  </si>
  <si>
    <r>
      <t>20</t>
    </r>
    <r>
      <rPr>
        <vertAlign val="superscript"/>
        <sz val="12"/>
        <rFont val="Bookman Old Style"/>
        <family val="1"/>
      </rPr>
      <t>00</t>
    </r>
  </si>
  <si>
    <t>района</t>
  </si>
  <si>
    <t>Заказчик:</t>
  </si>
  <si>
    <t>Подрядчик:</t>
  </si>
  <si>
    <t xml:space="preserve">ПРИМЕЧАНИЕ:      </t>
  </si>
  <si>
    <t>№____________________________</t>
  </si>
  <si>
    <t>ё</t>
  </si>
  <si>
    <t>Приложение № 4а</t>
  </si>
  <si>
    <t xml:space="preserve"> -  Перевозка автомобилей оперативных служб: скорой помощи, противопожарной, полиции и других специальных автомобилей осуществляется вне очереди;</t>
  </si>
  <si>
    <t xml:space="preserve"> -  Перевозка транспортных средств, осуществляющих перевозки пассажиров на основании лицензии по маршрутам регулярных перевозок, производится вне очереди согласно приказу Министерства транспорта РФ от 15.01.2014 г. №7;  </t>
  </si>
  <si>
    <t>Приложение № 4б</t>
  </si>
  <si>
    <t>Генеральный директор ООО "Алексеевская РЭБ флота"</t>
  </si>
  <si>
    <t>____________________В.В. Козорез</t>
  </si>
  <si>
    <t>п. Алымовка</t>
  </si>
  <si>
    <t>Правый берег</t>
  </si>
  <si>
    <r>
      <t>20</t>
    </r>
    <r>
      <rPr>
        <vertAlign val="superscript"/>
        <sz val="12"/>
        <rFont val="Bookman Old Style"/>
        <family val="1"/>
      </rPr>
      <t>30</t>
    </r>
  </si>
  <si>
    <t xml:space="preserve">с 10 мая по 10 октября                                    </t>
  </si>
  <si>
    <t>от _____________________20___ г.</t>
  </si>
  <si>
    <t xml:space="preserve">  </t>
  </si>
  <si>
    <t>Приложение № 4в</t>
  </si>
  <si>
    <t>Алымовка-Никулина</t>
  </si>
  <si>
    <t>работы паромной переправы "Алымовка- Никулина" на 2019 год</t>
  </si>
  <si>
    <t>работы паромной переправы "Алымовка- Никулина" на 2020 год</t>
  </si>
  <si>
    <t>работы паромной переправы "Алымовка- Никулина" на 2021 год</t>
  </si>
  <si>
    <t xml:space="preserve">с 01 июля по 10 октября                                    </t>
  </si>
  <si>
    <r>
      <t>09</t>
    </r>
    <r>
      <rPr>
        <vertAlign val="superscript"/>
        <sz val="12"/>
        <rFont val="Bookman Old Style"/>
        <family val="1"/>
      </rPr>
      <t>30</t>
    </r>
  </si>
  <si>
    <r>
      <t>14</t>
    </r>
    <r>
      <rPr>
        <vertAlign val="superscript"/>
        <sz val="12"/>
        <rFont val="Bookman Old Style"/>
        <family val="1"/>
      </rPr>
      <t>00</t>
    </r>
  </si>
  <si>
    <r>
      <t>15</t>
    </r>
    <r>
      <rPr>
        <vertAlign val="superscript"/>
        <sz val="12"/>
        <rFont val="Bookman Old Style"/>
        <family val="1"/>
      </rPr>
      <t>30</t>
    </r>
  </si>
  <si>
    <r>
      <t>21</t>
    </r>
    <r>
      <rPr>
        <vertAlign val="superscript"/>
        <sz val="12"/>
        <rFont val="Bookman Old Style"/>
        <family val="1"/>
      </rPr>
      <t>00</t>
    </r>
  </si>
  <si>
    <r>
      <t>21</t>
    </r>
    <r>
      <rPr>
        <vertAlign val="superscript"/>
        <sz val="12"/>
        <rFont val="Bookman Old Style"/>
        <family val="1"/>
      </rPr>
      <t>30</t>
    </r>
  </si>
  <si>
    <t>Директор ОГКУ "Дирекция автодорог"</t>
  </si>
  <si>
    <t>______________________И.И. Клочихин</t>
  </si>
  <si>
    <t xml:space="preserve"> -  По вопросам работы паромной переправы обращаться по тел.: 8(395-68) 5-32-28</t>
  </si>
  <si>
    <t>_____________________В.В. Козорез</t>
  </si>
  <si>
    <t>______________________В.В. Козорез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</si>
</sst>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  <numFmt numFmtId="174" formatCode="#,##0.000_р_."/>
    <numFmt numFmtId="175" formatCode="#,##0.0_р_."/>
    <numFmt numFmtId="176" formatCode="#,##0.0000_р_."/>
    <numFmt numFmtId="177" formatCode="#,##0.00000_р_."/>
    <numFmt numFmtId="178" formatCode="h:mm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8"/>
      <name val="Bookman Old Style"/>
      <family val="1"/>
    </font>
    <font>
      <sz val="11"/>
      <name val="Copperplate Gothic Light"/>
      <family val="2"/>
    </font>
    <font>
      <b/>
      <sz val="14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1"/>
    </font>
    <font>
      <sz val="12"/>
      <color indexed="19"/>
      <name val="Times New Roman Cyr"/>
      <family val="1"/>
    </font>
    <font>
      <b/>
      <sz val="11"/>
      <color indexed="10"/>
      <name val="Times New Roman Cyr"/>
      <family val="0"/>
    </font>
    <font>
      <sz val="12"/>
      <color indexed="17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1"/>
    </font>
    <font>
      <sz val="9"/>
      <name val="Times New Roman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8"/>
      <name val="Times New Roman Cyr"/>
      <family val="0"/>
    </font>
    <font>
      <sz val="11"/>
      <name val="Bookman Old Style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sz val="11"/>
      <name val="Arial Cyr"/>
      <family val="0"/>
    </font>
    <font>
      <b/>
      <i/>
      <sz val="8"/>
      <color indexed="14"/>
      <name val="Arial Cyr"/>
      <family val="2"/>
    </font>
    <font>
      <vertAlign val="superscript"/>
      <sz val="12"/>
      <name val="Bookman Old Style"/>
      <family val="1"/>
    </font>
    <font>
      <sz val="12"/>
      <name val="Arial Cyr"/>
      <family val="0"/>
    </font>
    <font>
      <sz val="11"/>
      <color indexed="10"/>
      <name val="Calibri"/>
      <family val="2"/>
    </font>
    <font>
      <b/>
      <sz val="11"/>
      <color indexed="10"/>
      <name val="Bookman Old Style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sz val="11"/>
      <name val="Calibri"/>
      <family val="2"/>
    </font>
    <font>
      <b/>
      <sz val="11"/>
      <name val="Bookman Old Style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9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37" fillId="0" borderId="0">
      <alignment/>
      <protection/>
    </xf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10" fillId="32" borderId="16" xfId="0" applyNumberFormat="1" applyFont="1" applyFill="1" applyBorder="1" applyAlignment="1">
      <alignment horizontal="center" vertical="center"/>
    </xf>
    <xf numFmtId="172" fontId="9" fillId="0" borderId="16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9" fillId="0" borderId="16" xfId="0" applyNumberFormat="1" applyFont="1" applyFill="1" applyBorder="1" applyAlignment="1">
      <alignment vertical="center"/>
    </xf>
    <xf numFmtId="172" fontId="9" fillId="0" borderId="18" xfId="0" applyNumberFormat="1" applyFont="1" applyFill="1" applyBorder="1" applyAlignment="1">
      <alignment vertical="center"/>
    </xf>
    <xf numFmtId="172" fontId="9" fillId="0" borderId="20" xfId="0" applyNumberFormat="1" applyFont="1" applyFill="1" applyBorder="1" applyAlignment="1">
      <alignment vertical="center"/>
    </xf>
    <xf numFmtId="172" fontId="9" fillId="0" borderId="21" xfId="0" applyNumberFormat="1" applyFont="1" applyFill="1" applyBorder="1" applyAlignment="1">
      <alignment vertical="center"/>
    </xf>
    <xf numFmtId="172" fontId="9" fillId="0" borderId="22" xfId="0" applyNumberFormat="1" applyFont="1" applyFill="1" applyBorder="1" applyAlignment="1">
      <alignment vertical="center"/>
    </xf>
    <xf numFmtId="172" fontId="9" fillId="0" borderId="19" xfId="0" applyNumberFormat="1" applyFont="1" applyFill="1" applyBorder="1" applyAlignment="1">
      <alignment vertical="center"/>
    </xf>
    <xf numFmtId="172" fontId="11" fillId="0" borderId="0" xfId="0" applyNumberFormat="1" applyFont="1" applyAlignment="1">
      <alignment/>
    </xf>
    <xf numFmtId="2" fontId="12" fillId="32" borderId="16" xfId="0" applyNumberFormat="1" applyFont="1" applyFill="1" applyBorder="1" applyAlignment="1">
      <alignment horizontal="center" vertical="center"/>
    </xf>
    <xf numFmtId="172" fontId="9" fillId="32" borderId="16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172" fontId="7" fillId="33" borderId="16" xfId="0" applyNumberFormat="1" applyFont="1" applyFill="1" applyBorder="1" applyAlignment="1">
      <alignment vertical="center"/>
    </xf>
    <xf numFmtId="172" fontId="7" fillId="33" borderId="21" xfId="0" applyNumberFormat="1" applyFont="1" applyFill="1" applyBorder="1" applyAlignment="1">
      <alignment vertical="center"/>
    </xf>
    <xf numFmtId="172" fontId="7" fillId="33" borderId="22" xfId="0" applyNumberFormat="1" applyFont="1" applyFill="1" applyBorder="1" applyAlignment="1">
      <alignment vertical="center"/>
    </xf>
    <xf numFmtId="172" fontId="7" fillId="33" borderId="19" xfId="0" applyNumberFormat="1" applyFont="1" applyFill="1" applyBorder="1" applyAlignment="1">
      <alignment vertical="center"/>
    </xf>
    <xf numFmtId="2" fontId="13" fillId="32" borderId="16" xfId="0" applyNumberFormat="1" applyFont="1" applyFill="1" applyBorder="1" applyAlignment="1">
      <alignment horizontal="center" vertical="center"/>
    </xf>
    <xf numFmtId="172" fontId="7" fillId="33" borderId="17" xfId="0" applyNumberFormat="1" applyFont="1" applyFill="1" applyBorder="1" applyAlignment="1">
      <alignment vertical="center"/>
    </xf>
    <xf numFmtId="172" fontId="14" fillId="33" borderId="23" xfId="0" applyNumberFormat="1" applyFont="1" applyFill="1" applyBorder="1" applyAlignment="1">
      <alignment vertical="center"/>
    </xf>
    <xf numFmtId="172" fontId="14" fillId="33" borderId="24" xfId="0" applyNumberFormat="1" applyFont="1" applyFill="1" applyBorder="1" applyAlignment="1">
      <alignment vertical="center"/>
    </xf>
    <xf numFmtId="172" fontId="14" fillId="33" borderId="25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32" borderId="0" xfId="0" applyFont="1" applyFill="1" applyAlignment="1">
      <alignment/>
    </xf>
    <xf numFmtId="0" fontId="9" fillId="0" borderId="0" xfId="0" applyFont="1" applyBorder="1" applyAlignment="1">
      <alignment horizontal="center" vertical="center" wrapText="1"/>
    </xf>
    <xf numFmtId="0" fontId="16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7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72" fontId="18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17" fillId="0" borderId="27" xfId="0" applyNumberFormat="1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17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35" fillId="0" borderId="0" xfId="0" applyFont="1" applyAlignment="1">
      <alignment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38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49" fontId="2" fillId="0" borderId="0" xfId="52" applyNumberFormat="1" applyFont="1" applyAlignment="1">
      <alignment horizontal="left" vertical="center"/>
      <protection/>
    </xf>
    <xf numFmtId="0" fontId="74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wrapText="1"/>
    </xf>
    <xf numFmtId="0" fontId="74" fillId="34" borderId="0" xfId="0" applyFont="1" applyFill="1" applyAlignment="1">
      <alignment/>
    </xf>
    <xf numFmtId="0" fontId="2" fillId="0" borderId="0" xfId="0" applyFont="1" applyAlignment="1">
      <alignment horizontal="left"/>
    </xf>
    <xf numFmtId="0" fontId="74" fillId="0" borderId="0" xfId="0" applyFont="1" applyAlignment="1">
      <alignment/>
    </xf>
    <xf numFmtId="49" fontId="2" fillId="0" borderId="0" xfId="52" applyNumberFormat="1" applyFont="1" applyAlignment="1">
      <alignment wrapText="1"/>
      <protection/>
    </xf>
    <xf numFmtId="49" fontId="2" fillId="0" borderId="0" xfId="52" applyNumberFormat="1" applyFont="1" applyAlignment="1">
      <alignment vertical="center"/>
      <protection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49" fontId="17" fillId="0" borderId="35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58" fillId="0" borderId="0" xfId="0" applyFont="1" applyAlignment="1">
      <alignment vertical="top"/>
    </xf>
    <xf numFmtId="0" fontId="0" fillId="0" borderId="0" xfId="0" applyAlignment="1">
      <alignment/>
    </xf>
    <xf numFmtId="0" fontId="21" fillId="0" borderId="3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28" xfId="0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0" fontId="74" fillId="34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9" fillId="32" borderId="47" xfId="0" applyNumberFormat="1" applyFont="1" applyFill="1" applyBorder="1" applyAlignment="1">
      <alignment horizontal="center" vertical="center"/>
    </xf>
    <xf numFmtId="49" fontId="9" fillId="32" borderId="41" xfId="0" applyNumberFormat="1" applyFont="1" applyFill="1" applyBorder="1" applyAlignment="1">
      <alignment horizontal="center" vertical="center"/>
    </xf>
    <xf numFmtId="49" fontId="9" fillId="32" borderId="42" xfId="0" applyNumberFormat="1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left" vertical="center"/>
    </xf>
    <xf numFmtId="0" fontId="23" fillId="4" borderId="26" xfId="0" applyFont="1" applyFill="1" applyBorder="1" applyAlignment="1">
      <alignment horizontal="left" vertical="center"/>
    </xf>
    <xf numFmtId="0" fontId="23" fillId="4" borderId="2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7" fillId="35" borderId="30" xfId="0" applyFont="1" applyFill="1" applyBorder="1" applyAlignment="1">
      <alignment vertical="center"/>
    </xf>
    <xf numFmtId="0" fontId="7" fillId="35" borderId="26" xfId="0" applyFont="1" applyFill="1" applyBorder="1" applyAlignment="1">
      <alignment vertical="center"/>
    </xf>
    <xf numFmtId="0" fontId="7" fillId="35" borderId="27" xfId="0" applyFont="1" applyFill="1" applyBorder="1" applyAlignment="1">
      <alignment vertical="center"/>
    </xf>
    <xf numFmtId="0" fontId="7" fillId="33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49" fontId="2" fillId="35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/>
    </xf>
    <xf numFmtId="49" fontId="2" fillId="0" borderId="0" xfId="52" applyNumberFormat="1" applyFont="1" applyAlignment="1">
      <alignment horizontal="left" vertical="center" wrapText="1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17" fillId="0" borderId="58" xfId="0" applyNumberFormat="1" applyFont="1" applyFill="1" applyBorder="1" applyAlignment="1">
      <alignment horizontal="center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textRotation="90"/>
    </xf>
    <xf numFmtId="0" fontId="36" fillId="0" borderId="60" xfId="0" applyFont="1" applyFill="1" applyBorder="1" applyAlignment="1">
      <alignment horizontal="center" vertical="center" textRotation="90"/>
    </xf>
    <xf numFmtId="49" fontId="17" fillId="0" borderId="58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1" fillId="0" borderId="28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1" name="Line 4"/>
        <xdr:cNvSpPr>
          <a:spLocks/>
        </xdr:cNvSpPr>
      </xdr:nvSpPr>
      <xdr:spPr>
        <a:xfrm>
          <a:off x="9953625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" name="Line 5"/>
        <xdr:cNvSpPr>
          <a:spLocks/>
        </xdr:cNvSpPr>
      </xdr:nvSpPr>
      <xdr:spPr>
        <a:xfrm>
          <a:off x="99536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28575</xdr:rowOff>
    </xdr:from>
    <xdr:to>
      <xdr:col>9</xdr:col>
      <xdr:colOff>0</xdr:colOff>
      <xdr:row>36</xdr:row>
      <xdr:rowOff>28575</xdr:rowOff>
    </xdr:to>
    <xdr:sp>
      <xdr:nvSpPr>
        <xdr:cNvPr id="3" name="Line 6"/>
        <xdr:cNvSpPr>
          <a:spLocks/>
        </xdr:cNvSpPr>
      </xdr:nvSpPr>
      <xdr:spPr>
        <a:xfrm>
          <a:off x="802957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35</xdr:row>
      <xdr:rowOff>171450</xdr:rowOff>
    </xdr:from>
    <xdr:to>
      <xdr:col>8</xdr:col>
      <xdr:colOff>742950</xdr:colOff>
      <xdr:row>35</xdr:row>
      <xdr:rowOff>171450</xdr:rowOff>
    </xdr:to>
    <xdr:sp>
      <xdr:nvSpPr>
        <xdr:cNvPr id="4" name="Line 7"/>
        <xdr:cNvSpPr>
          <a:spLocks/>
        </xdr:cNvSpPr>
      </xdr:nvSpPr>
      <xdr:spPr>
        <a:xfrm>
          <a:off x="6115050" y="7219950"/>
          <a:ext cx="16954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" name="Line 8"/>
        <xdr:cNvSpPr>
          <a:spLocks/>
        </xdr:cNvSpPr>
      </xdr:nvSpPr>
      <xdr:spPr>
        <a:xfrm>
          <a:off x="8991600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" name="Line 9"/>
        <xdr:cNvSpPr>
          <a:spLocks/>
        </xdr:cNvSpPr>
      </xdr:nvSpPr>
      <xdr:spPr>
        <a:xfrm>
          <a:off x="8991600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152400</xdr:rowOff>
    </xdr:from>
    <xdr:to>
      <xdr:col>12</xdr:col>
      <xdr:colOff>0</xdr:colOff>
      <xdr:row>1</xdr:row>
      <xdr:rowOff>152400</xdr:rowOff>
    </xdr:to>
    <xdr:sp>
      <xdr:nvSpPr>
        <xdr:cNvPr id="7" name="Line 10"/>
        <xdr:cNvSpPr>
          <a:spLocks/>
        </xdr:cNvSpPr>
      </xdr:nvSpPr>
      <xdr:spPr>
        <a:xfrm>
          <a:off x="10915650" y="33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257175</xdr:colOff>
      <xdr:row>4</xdr:row>
      <xdr:rowOff>0</xdr:rowOff>
    </xdr:from>
    <xdr:to>
      <xdr:col>9</xdr:col>
      <xdr:colOff>561975</xdr:colOff>
      <xdr:row>4</xdr:row>
      <xdr:rowOff>0</xdr:rowOff>
    </xdr:to>
    <xdr:sp>
      <xdr:nvSpPr>
        <xdr:cNvPr id="8" name="Line 12"/>
        <xdr:cNvSpPr>
          <a:spLocks/>
        </xdr:cNvSpPr>
      </xdr:nvSpPr>
      <xdr:spPr>
        <a:xfrm>
          <a:off x="8286750" y="723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Line 14"/>
        <xdr:cNvSpPr>
          <a:spLocks/>
        </xdr:cNvSpPr>
      </xdr:nvSpPr>
      <xdr:spPr>
        <a:xfrm>
          <a:off x="8029575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0" name="Line 15"/>
        <xdr:cNvSpPr>
          <a:spLocks/>
        </xdr:cNvSpPr>
      </xdr:nvSpPr>
      <xdr:spPr>
        <a:xfrm>
          <a:off x="8029575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152400</xdr:rowOff>
    </xdr:from>
    <xdr:to>
      <xdr:col>11</xdr:col>
      <xdr:colOff>0</xdr:colOff>
      <xdr:row>1</xdr:row>
      <xdr:rowOff>152400</xdr:rowOff>
    </xdr:to>
    <xdr:sp>
      <xdr:nvSpPr>
        <xdr:cNvPr id="11" name="Line 16"/>
        <xdr:cNvSpPr>
          <a:spLocks/>
        </xdr:cNvSpPr>
      </xdr:nvSpPr>
      <xdr:spPr>
        <a:xfrm>
          <a:off x="9953625" y="33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4</xdr:row>
      <xdr:rowOff>0</xdr:rowOff>
    </xdr:from>
    <xdr:to>
      <xdr:col>8</xdr:col>
      <xdr:colOff>561975</xdr:colOff>
      <xdr:row>4</xdr:row>
      <xdr:rowOff>0</xdr:rowOff>
    </xdr:to>
    <xdr:sp>
      <xdr:nvSpPr>
        <xdr:cNvPr id="12" name="Line 18"/>
        <xdr:cNvSpPr>
          <a:spLocks/>
        </xdr:cNvSpPr>
      </xdr:nvSpPr>
      <xdr:spPr>
        <a:xfrm>
          <a:off x="7324725" y="723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704850</xdr:colOff>
      <xdr:row>4</xdr:row>
      <xdr:rowOff>0</xdr:rowOff>
    </xdr:from>
    <xdr:to>
      <xdr:col>10</xdr:col>
      <xdr:colOff>190500</xdr:colOff>
      <xdr:row>4</xdr:row>
      <xdr:rowOff>0</xdr:rowOff>
    </xdr:to>
    <xdr:sp>
      <xdr:nvSpPr>
        <xdr:cNvPr id="13" name="Line 19"/>
        <xdr:cNvSpPr>
          <a:spLocks/>
        </xdr:cNvSpPr>
      </xdr:nvSpPr>
      <xdr:spPr>
        <a:xfrm>
          <a:off x="7772400" y="7239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36</xdr:row>
      <xdr:rowOff>0</xdr:rowOff>
    </xdr:from>
    <xdr:to>
      <xdr:col>2</xdr:col>
      <xdr:colOff>390525</xdr:colOff>
      <xdr:row>36</xdr:row>
      <xdr:rowOff>0</xdr:rowOff>
    </xdr:to>
    <xdr:sp>
      <xdr:nvSpPr>
        <xdr:cNvPr id="14" name="Line 20"/>
        <xdr:cNvSpPr>
          <a:spLocks/>
        </xdr:cNvSpPr>
      </xdr:nvSpPr>
      <xdr:spPr>
        <a:xfrm>
          <a:off x="104775" y="7239000"/>
          <a:ext cx="2209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" name="Line 4"/>
        <xdr:cNvSpPr>
          <a:spLocks/>
        </xdr:cNvSpPr>
      </xdr:nvSpPr>
      <xdr:spPr>
        <a:xfrm>
          <a:off x="10239375" y="76676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2" name="Line 5"/>
        <xdr:cNvSpPr>
          <a:spLocks/>
        </xdr:cNvSpPr>
      </xdr:nvSpPr>
      <xdr:spPr>
        <a:xfrm>
          <a:off x="11363325" y="76676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152400</xdr:rowOff>
    </xdr:from>
    <xdr:to>
      <xdr:col>8</xdr:col>
      <xdr:colOff>0</xdr:colOff>
      <xdr:row>1</xdr:row>
      <xdr:rowOff>152400</xdr:rowOff>
    </xdr:to>
    <xdr:sp>
      <xdr:nvSpPr>
        <xdr:cNvPr id="3" name="Line 6"/>
        <xdr:cNvSpPr>
          <a:spLocks/>
        </xdr:cNvSpPr>
      </xdr:nvSpPr>
      <xdr:spPr>
        <a:xfrm>
          <a:off x="59721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152400</xdr:rowOff>
    </xdr:from>
    <xdr:to>
      <xdr:col>6</xdr:col>
      <xdr:colOff>0</xdr:colOff>
      <xdr:row>1</xdr:row>
      <xdr:rowOff>152400</xdr:rowOff>
    </xdr:to>
    <xdr:sp>
      <xdr:nvSpPr>
        <xdr:cNvPr id="4" name="Line 7"/>
        <xdr:cNvSpPr>
          <a:spLocks/>
        </xdr:cNvSpPr>
      </xdr:nvSpPr>
      <xdr:spPr>
        <a:xfrm>
          <a:off x="47529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152400</xdr:rowOff>
    </xdr:from>
    <xdr:to>
      <xdr:col>21</xdr:col>
      <xdr:colOff>0</xdr:colOff>
      <xdr:row>1</xdr:row>
      <xdr:rowOff>152400</xdr:rowOff>
    </xdr:to>
    <xdr:sp>
      <xdr:nvSpPr>
        <xdr:cNvPr id="5" name="Line 8"/>
        <xdr:cNvSpPr>
          <a:spLocks/>
        </xdr:cNvSpPr>
      </xdr:nvSpPr>
      <xdr:spPr>
        <a:xfrm>
          <a:off x="130492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152400</xdr:rowOff>
    </xdr:from>
    <xdr:to>
      <xdr:col>20</xdr:col>
      <xdr:colOff>0</xdr:colOff>
      <xdr:row>1</xdr:row>
      <xdr:rowOff>152400</xdr:rowOff>
    </xdr:to>
    <xdr:sp>
      <xdr:nvSpPr>
        <xdr:cNvPr id="6" name="Line 9"/>
        <xdr:cNvSpPr>
          <a:spLocks/>
        </xdr:cNvSpPr>
      </xdr:nvSpPr>
      <xdr:spPr>
        <a:xfrm>
          <a:off x="125349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152400</xdr:rowOff>
    </xdr:from>
    <xdr:to>
      <xdr:col>22</xdr:col>
      <xdr:colOff>0</xdr:colOff>
      <xdr:row>1</xdr:row>
      <xdr:rowOff>152400</xdr:rowOff>
    </xdr:to>
    <xdr:sp>
      <xdr:nvSpPr>
        <xdr:cNvPr id="7" name="Line 12"/>
        <xdr:cNvSpPr>
          <a:spLocks/>
        </xdr:cNvSpPr>
      </xdr:nvSpPr>
      <xdr:spPr>
        <a:xfrm>
          <a:off x="135636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152400</xdr:rowOff>
    </xdr:from>
    <xdr:to>
      <xdr:col>22</xdr:col>
      <xdr:colOff>0</xdr:colOff>
      <xdr:row>1</xdr:row>
      <xdr:rowOff>152400</xdr:rowOff>
    </xdr:to>
    <xdr:sp>
      <xdr:nvSpPr>
        <xdr:cNvPr id="8" name="Line 13"/>
        <xdr:cNvSpPr>
          <a:spLocks/>
        </xdr:cNvSpPr>
      </xdr:nvSpPr>
      <xdr:spPr>
        <a:xfrm>
          <a:off x="135636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152400</xdr:rowOff>
    </xdr:from>
    <xdr:to>
      <xdr:col>20</xdr:col>
      <xdr:colOff>0</xdr:colOff>
      <xdr:row>1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125349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152400</xdr:rowOff>
    </xdr:from>
    <xdr:to>
      <xdr:col>19</xdr:col>
      <xdr:colOff>0</xdr:colOff>
      <xdr:row>1</xdr:row>
      <xdr:rowOff>152400</xdr:rowOff>
    </xdr:to>
    <xdr:sp>
      <xdr:nvSpPr>
        <xdr:cNvPr id="10" name="Line 22"/>
        <xdr:cNvSpPr>
          <a:spLocks/>
        </xdr:cNvSpPr>
      </xdr:nvSpPr>
      <xdr:spPr>
        <a:xfrm>
          <a:off x="121634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152400</xdr:rowOff>
    </xdr:from>
    <xdr:to>
      <xdr:col>18</xdr:col>
      <xdr:colOff>0</xdr:colOff>
      <xdr:row>1</xdr:row>
      <xdr:rowOff>152400</xdr:rowOff>
    </xdr:to>
    <xdr:sp>
      <xdr:nvSpPr>
        <xdr:cNvPr id="11" name="Line 27"/>
        <xdr:cNvSpPr>
          <a:spLocks/>
        </xdr:cNvSpPr>
      </xdr:nvSpPr>
      <xdr:spPr>
        <a:xfrm>
          <a:off x="117729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152400</xdr:rowOff>
    </xdr:from>
    <xdr:to>
      <xdr:col>17</xdr:col>
      <xdr:colOff>0</xdr:colOff>
      <xdr:row>1</xdr:row>
      <xdr:rowOff>152400</xdr:rowOff>
    </xdr:to>
    <xdr:sp>
      <xdr:nvSpPr>
        <xdr:cNvPr id="12" name="Line 28"/>
        <xdr:cNvSpPr>
          <a:spLocks/>
        </xdr:cNvSpPr>
      </xdr:nvSpPr>
      <xdr:spPr>
        <a:xfrm>
          <a:off x="113633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152400</xdr:rowOff>
    </xdr:from>
    <xdr:to>
      <xdr:col>17</xdr:col>
      <xdr:colOff>0</xdr:colOff>
      <xdr:row>1</xdr:row>
      <xdr:rowOff>152400</xdr:rowOff>
    </xdr:to>
    <xdr:sp>
      <xdr:nvSpPr>
        <xdr:cNvPr id="13" name="Line 29"/>
        <xdr:cNvSpPr>
          <a:spLocks/>
        </xdr:cNvSpPr>
      </xdr:nvSpPr>
      <xdr:spPr>
        <a:xfrm>
          <a:off x="113633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152400</xdr:rowOff>
    </xdr:from>
    <xdr:to>
      <xdr:col>17</xdr:col>
      <xdr:colOff>0</xdr:colOff>
      <xdr:row>1</xdr:row>
      <xdr:rowOff>152400</xdr:rowOff>
    </xdr:to>
    <xdr:sp>
      <xdr:nvSpPr>
        <xdr:cNvPr id="14" name="Line 30"/>
        <xdr:cNvSpPr>
          <a:spLocks/>
        </xdr:cNvSpPr>
      </xdr:nvSpPr>
      <xdr:spPr>
        <a:xfrm>
          <a:off x="113633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5" name="AutoShape 36"/>
        <xdr:cNvSpPr>
          <a:spLocks/>
        </xdr:cNvSpPr>
      </xdr:nvSpPr>
      <xdr:spPr>
        <a:xfrm>
          <a:off x="9629775" y="4867275"/>
          <a:ext cx="0" cy="0"/>
        </a:xfrm>
        <a:prstGeom prst="star4">
          <a:avLst>
            <a:gd name="adj" fmla="val -175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6" name="AutoShape 38"/>
        <xdr:cNvSpPr>
          <a:spLocks/>
        </xdr:cNvSpPr>
      </xdr:nvSpPr>
      <xdr:spPr>
        <a:xfrm>
          <a:off x="9629775" y="4867275"/>
          <a:ext cx="0" cy="0"/>
        </a:xfrm>
        <a:prstGeom prst="star4">
          <a:avLst>
            <a:gd name="adj" fmla="val -175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" name="Line 4"/>
        <xdr:cNvSpPr>
          <a:spLocks/>
        </xdr:cNvSpPr>
      </xdr:nvSpPr>
      <xdr:spPr>
        <a:xfrm>
          <a:off x="10553700" y="7686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2" name="Line 5"/>
        <xdr:cNvSpPr>
          <a:spLocks/>
        </xdr:cNvSpPr>
      </xdr:nvSpPr>
      <xdr:spPr>
        <a:xfrm>
          <a:off x="11677650" y="7686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152400</xdr:rowOff>
    </xdr:from>
    <xdr:to>
      <xdr:col>8</xdr:col>
      <xdr:colOff>0</xdr:colOff>
      <xdr:row>1</xdr:row>
      <xdr:rowOff>152400</xdr:rowOff>
    </xdr:to>
    <xdr:sp>
      <xdr:nvSpPr>
        <xdr:cNvPr id="3" name="Line 6"/>
        <xdr:cNvSpPr>
          <a:spLocks/>
        </xdr:cNvSpPr>
      </xdr:nvSpPr>
      <xdr:spPr>
        <a:xfrm>
          <a:off x="62865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152400</xdr:rowOff>
    </xdr:from>
    <xdr:to>
      <xdr:col>6</xdr:col>
      <xdr:colOff>0</xdr:colOff>
      <xdr:row>1</xdr:row>
      <xdr:rowOff>152400</xdr:rowOff>
    </xdr:to>
    <xdr:sp>
      <xdr:nvSpPr>
        <xdr:cNvPr id="4" name="Line 7"/>
        <xdr:cNvSpPr>
          <a:spLocks/>
        </xdr:cNvSpPr>
      </xdr:nvSpPr>
      <xdr:spPr>
        <a:xfrm>
          <a:off x="50673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152400</xdr:rowOff>
    </xdr:from>
    <xdr:to>
      <xdr:col>21</xdr:col>
      <xdr:colOff>0</xdr:colOff>
      <xdr:row>1</xdr:row>
      <xdr:rowOff>152400</xdr:rowOff>
    </xdr:to>
    <xdr:sp>
      <xdr:nvSpPr>
        <xdr:cNvPr id="5" name="Line 8"/>
        <xdr:cNvSpPr>
          <a:spLocks/>
        </xdr:cNvSpPr>
      </xdr:nvSpPr>
      <xdr:spPr>
        <a:xfrm>
          <a:off x="133635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152400</xdr:rowOff>
    </xdr:from>
    <xdr:to>
      <xdr:col>20</xdr:col>
      <xdr:colOff>0</xdr:colOff>
      <xdr:row>1</xdr:row>
      <xdr:rowOff>152400</xdr:rowOff>
    </xdr:to>
    <xdr:sp>
      <xdr:nvSpPr>
        <xdr:cNvPr id="6" name="Line 9"/>
        <xdr:cNvSpPr>
          <a:spLocks/>
        </xdr:cNvSpPr>
      </xdr:nvSpPr>
      <xdr:spPr>
        <a:xfrm>
          <a:off x="128492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152400</xdr:rowOff>
    </xdr:from>
    <xdr:to>
      <xdr:col>22</xdr:col>
      <xdr:colOff>0</xdr:colOff>
      <xdr:row>1</xdr:row>
      <xdr:rowOff>152400</xdr:rowOff>
    </xdr:to>
    <xdr:sp>
      <xdr:nvSpPr>
        <xdr:cNvPr id="7" name="Line 12"/>
        <xdr:cNvSpPr>
          <a:spLocks/>
        </xdr:cNvSpPr>
      </xdr:nvSpPr>
      <xdr:spPr>
        <a:xfrm>
          <a:off x="138779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152400</xdr:rowOff>
    </xdr:from>
    <xdr:to>
      <xdr:col>22</xdr:col>
      <xdr:colOff>0</xdr:colOff>
      <xdr:row>1</xdr:row>
      <xdr:rowOff>152400</xdr:rowOff>
    </xdr:to>
    <xdr:sp>
      <xdr:nvSpPr>
        <xdr:cNvPr id="8" name="Line 13"/>
        <xdr:cNvSpPr>
          <a:spLocks/>
        </xdr:cNvSpPr>
      </xdr:nvSpPr>
      <xdr:spPr>
        <a:xfrm>
          <a:off x="138779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152400</xdr:rowOff>
    </xdr:from>
    <xdr:to>
      <xdr:col>20</xdr:col>
      <xdr:colOff>0</xdr:colOff>
      <xdr:row>1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128492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152400</xdr:rowOff>
    </xdr:from>
    <xdr:to>
      <xdr:col>19</xdr:col>
      <xdr:colOff>0</xdr:colOff>
      <xdr:row>1</xdr:row>
      <xdr:rowOff>152400</xdr:rowOff>
    </xdr:to>
    <xdr:sp>
      <xdr:nvSpPr>
        <xdr:cNvPr id="10" name="Line 22"/>
        <xdr:cNvSpPr>
          <a:spLocks/>
        </xdr:cNvSpPr>
      </xdr:nvSpPr>
      <xdr:spPr>
        <a:xfrm>
          <a:off x="124777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152400</xdr:rowOff>
    </xdr:from>
    <xdr:to>
      <xdr:col>18</xdr:col>
      <xdr:colOff>0</xdr:colOff>
      <xdr:row>1</xdr:row>
      <xdr:rowOff>152400</xdr:rowOff>
    </xdr:to>
    <xdr:sp>
      <xdr:nvSpPr>
        <xdr:cNvPr id="11" name="Line 27"/>
        <xdr:cNvSpPr>
          <a:spLocks/>
        </xdr:cNvSpPr>
      </xdr:nvSpPr>
      <xdr:spPr>
        <a:xfrm>
          <a:off x="120872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152400</xdr:rowOff>
    </xdr:from>
    <xdr:to>
      <xdr:col>17</xdr:col>
      <xdr:colOff>0</xdr:colOff>
      <xdr:row>1</xdr:row>
      <xdr:rowOff>152400</xdr:rowOff>
    </xdr:to>
    <xdr:sp>
      <xdr:nvSpPr>
        <xdr:cNvPr id="12" name="Line 28"/>
        <xdr:cNvSpPr>
          <a:spLocks/>
        </xdr:cNvSpPr>
      </xdr:nvSpPr>
      <xdr:spPr>
        <a:xfrm>
          <a:off x="116776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152400</xdr:rowOff>
    </xdr:from>
    <xdr:to>
      <xdr:col>17</xdr:col>
      <xdr:colOff>0</xdr:colOff>
      <xdr:row>1</xdr:row>
      <xdr:rowOff>152400</xdr:rowOff>
    </xdr:to>
    <xdr:sp>
      <xdr:nvSpPr>
        <xdr:cNvPr id="13" name="Line 29"/>
        <xdr:cNvSpPr>
          <a:spLocks/>
        </xdr:cNvSpPr>
      </xdr:nvSpPr>
      <xdr:spPr>
        <a:xfrm>
          <a:off x="116776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152400</xdr:rowOff>
    </xdr:from>
    <xdr:to>
      <xdr:col>17</xdr:col>
      <xdr:colOff>0</xdr:colOff>
      <xdr:row>1</xdr:row>
      <xdr:rowOff>152400</xdr:rowOff>
    </xdr:to>
    <xdr:sp>
      <xdr:nvSpPr>
        <xdr:cNvPr id="14" name="Line 30"/>
        <xdr:cNvSpPr>
          <a:spLocks/>
        </xdr:cNvSpPr>
      </xdr:nvSpPr>
      <xdr:spPr>
        <a:xfrm>
          <a:off x="116776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5" name="AutoShape 36"/>
        <xdr:cNvSpPr>
          <a:spLocks/>
        </xdr:cNvSpPr>
      </xdr:nvSpPr>
      <xdr:spPr>
        <a:xfrm>
          <a:off x="9944100" y="4867275"/>
          <a:ext cx="0" cy="0"/>
        </a:xfrm>
        <a:prstGeom prst="star4">
          <a:avLst>
            <a:gd name="adj" fmla="val -175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6" name="AutoShape 38"/>
        <xdr:cNvSpPr>
          <a:spLocks/>
        </xdr:cNvSpPr>
      </xdr:nvSpPr>
      <xdr:spPr>
        <a:xfrm>
          <a:off x="9944100" y="4867275"/>
          <a:ext cx="0" cy="0"/>
        </a:xfrm>
        <a:prstGeom prst="star4">
          <a:avLst>
            <a:gd name="adj" fmla="val -175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" name="Line 4"/>
        <xdr:cNvSpPr>
          <a:spLocks/>
        </xdr:cNvSpPr>
      </xdr:nvSpPr>
      <xdr:spPr>
        <a:xfrm>
          <a:off x="10553700" y="7686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2" name="Line 5"/>
        <xdr:cNvSpPr>
          <a:spLocks/>
        </xdr:cNvSpPr>
      </xdr:nvSpPr>
      <xdr:spPr>
        <a:xfrm>
          <a:off x="11677650" y="7686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152400</xdr:rowOff>
    </xdr:from>
    <xdr:to>
      <xdr:col>8</xdr:col>
      <xdr:colOff>0</xdr:colOff>
      <xdr:row>1</xdr:row>
      <xdr:rowOff>152400</xdr:rowOff>
    </xdr:to>
    <xdr:sp>
      <xdr:nvSpPr>
        <xdr:cNvPr id="3" name="Line 6"/>
        <xdr:cNvSpPr>
          <a:spLocks/>
        </xdr:cNvSpPr>
      </xdr:nvSpPr>
      <xdr:spPr>
        <a:xfrm>
          <a:off x="62865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152400</xdr:rowOff>
    </xdr:from>
    <xdr:to>
      <xdr:col>6</xdr:col>
      <xdr:colOff>0</xdr:colOff>
      <xdr:row>1</xdr:row>
      <xdr:rowOff>152400</xdr:rowOff>
    </xdr:to>
    <xdr:sp>
      <xdr:nvSpPr>
        <xdr:cNvPr id="4" name="Line 7"/>
        <xdr:cNvSpPr>
          <a:spLocks/>
        </xdr:cNvSpPr>
      </xdr:nvSpPr>
      <xdr:spPr>
        <a:xfrm>
          <a:off x="50673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152400</xdr:rowOff>
    </xdr:from>
    <xdr:to>
      <xdr:col>21</xdr:col>
      <xdr:colOff>0</xdr:colOff>
      <xdr:row>1</xdr:row>
      <xdr:rowOff>152400</xdr:rowOff>
    </xdr:to>
    <xdr:sp>
      <xdr:nvSpPr>
        <xdr:cNvPr id="5" name="Line 8"/>
        <xdr:cNvSpPr>
          <a:spLocks/>
        </xdr:cNvSpPr>
      </xdr:nvSpPr>
      <xdr:spPr>
        <a:xfrm>
          <a:off x="133635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152400</xdr:rowOff>
    </xdr:from>
    <xdr:to>
      <xdr:col>20</xdr:col>
      <xdr:colOff>0</xdr:colOff>
      <xdr:row>1</xdr:row>
      <xdr:rowOff>152400</xdr:rowOff>
    </xdr:to>
    <xdr:sp>
      <xdr:nvSpPr>
        <xdr:cNvPr id="6" name="Line 9"/>
        <xdr:cNvSpPr>
          <a:spLocks/>
        </xdr:cNvSpPr>
      </xdr:nvSpPr>
      <xdr:spPr>
        <a:xfrm>
          <a:off x="128492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152400</xdr:rowOff>
    </xdr:from>
    <xdr:to>
      <xdr:col>22</xdr:col>
      <xdr:colOff>0</xdr:colOff>
      <xdr:row>1</xdr:row>
      <xdr:rowOff>152400</xdr:rowOff>
    </xdr:to>
    <xdr:sp>
      <xdr:nvSpPr>
        <xdr:cNvPr id="7" name="Line 12"/>
        <xdr:cNvSpPr>
          <a:spLocks/>
        </xdr:cNvSpPr>
      </xdr:nvSpPr>
      <xdr:spPr>
        <a:xfrm>
          <a:off x="138779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152400</xdr:rowOff>
    </xdr:from>
    <xdr:to>
      <xdr:col>22</xdr:col>
      <xdr:colOff>0</xdr:colOff>
      <xdr:row>1</xdr:row>
      <xdr:rowOff>152400</xdr:rowOff>
    </xdr:to>
    <xdr:sp>
      <xdr:nvSpPr>
        <xdr:cNvPr id="8" name="Line 13"/>
        <xdr:cNvSpPr>
          <a:spLocks/>
        </xdr:cNvSpPr>
      </xdr:nvSpPr>
      <xdr:spPr>
        <a:xfrm>
          <a:off x="138779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152400</xdr:rowOff>
    </xdr:from>
    <xdr:to>
      <xdr:col>20</xdr:col>
      <xdr:colOff>0</xdr:colOff>
      <xdr:row>1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128492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152400</xdr:rowOff>
    </xdr:from>
    <xdr:to>
      <xdr:col>19</xdr:col>
      <xdr:colOff>0</xdr:colOff>
      <xdr:row>1</xdr:row>
      <xdr:rowOff>152400</xdr:rowOff>
    </xdr:to>
    <xdr:sp>
      <xdr:nvSpPr>
        <xdr:cNvPr id="10" name="Line 22"/>
        <xdr:cNvSpPr>
          <a:spLocks/>
        </xdr:cNvSpPr>
      </xdr:nvSpPr>
      <xdr:spPr>
        <a:xfrm>
          <a:off x="124777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152400</xdr:rowOff>
    </xdr:from>
    <xdr:to>
      <xdr:col>18</xdr:col>
      <xdr:colOff>0</xdr:colOff>
      <xdr:row>1</xdr:row>
      <xdr:rowOff>152400</xdr:rowOff>
    </xdr:to>
    <xdr:sp>
      <xdr:nvSpPr>
        <xdr:cNvPr id="11" name="Line 27"/>
        <xdr:cNvSpPr>
          <a:spLocks/>
        </xdr:cNvSpPr>
      </xdr:nvSpPr>
      <xdr:spPr>
        <a:xfrm>
          <a:off x="120872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152400</xdr:rowOff>
    </xdr:from>
    <xdr:to>
      <xdr:col>17</xdr:col>
      <xdr:colOff>0</xdr:colOff>
      <xdr:row>1</xdr:row>
      <xdr:rowOff>152400</xdr:rowOff>
    </xdr:to>
    <xdr:sp>
      <xdr:nvSpPr>
        <xdr:cNvPr id="12" name="Line 28"/>
        <xdr:cNvSpPr>
          <a:spLocks/>
        </xdr:cNvSpPr>
      </xdr:nvSpPr>
      <xdr:spPr>
        <a:xfrm>
          <a:off x="116776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152400</xdr:rowOff>
    </xdr:from>
    <xdr:to>
      <xdr:col>17</xdr:col>
      <xdr:colOff>0</xdr:colOff>
      <xdr:row>1</xdr:row>
      <xdr:rowOff>152400</xdr:rowOff>
    </xdr:to>
    <xdr:sp>
      <xdr:nvSpPr>
        <xdr:cNvPr id="13" name="Line 29"/>
        <xdr:cNvSpPr>
          <a:spLocks/>
        </xdr:cNvSpPr>
      </xdr:nvSpPr>
      <xdr:spPr>
        <a:xfrm>
          <a:off x="116776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152400</xdr:rowOff>
    </xdr:from>
    <xdr:to>
      <xdr:col>17</xdr:col>
      <xdr:colOff>0</xdr:colOff>
      <xdr:row>1</xdr:row>
      <xdr:rowOff>152400</xdr:rowOff>
    </xdr:to>
    <xdr:sp>
      <xdr:nvSpPr>
        <xdr:cNvPr id="14" name="Line 30"/>
        <xdr:cNvSpPr>
          <a:spLocks/>
        </xdr:cNvSpPr>
      </xdr:nvSpPr>
      <xdr:spPr>
        <a:xfrm>
          <a:off x="116776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5" name="AutoShape 36"/>
        <xdr:cNvSpPr>
          <a:spLocks/>
        </xdr:cNvSpPr>
      </xdr:nvSpPr>
      <xdr:spPr>
        <a:xfrm>
          <a:off x="9944100" y="4867275"/>
          <a:ext cx="0" cy="0"/>
        </a:xfrm>
        <a:prstGeom prst="star4">
          <a:avLst>
            <a:gd name="adj" fmla="val -175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6" name="AutoShape 38"/>
        <xdr:cNvSpPr>
          <a:spLocks/>
        </xdr:cNvSpPr>
      </xdr:nvSpPr>
      <xdr:spPr>
        <a:xfrm>
          <a:off x="9944100" y="4867275"/>
          <a:ext cx="0" cy="0"/>
        </a:xfrm>
        <a:prstGeom prst="star4">
          <a:avLst>
            <a:gd name="adj" fmla="val -175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B19">
      <selection activeCell="B1" sqref="A1:IV16384"/>
    </sheetView>
  </sheetViews>
  <sheetFormatPr defaultColWidth="14.421875" defaultRowHeight="15"/>
  <cols>
    <col min="1" max="3" width="14.421875" style="0" customWidth="1"/>
    <col min="4" max="4" width="9.28125" style="0" customWidth="1"/>
    <col min="5" max="5" width="10.140625" style="0" customWidth="1"/>
  </cols>
  <sheetData>
    <row r="1" spans="10:13" ht="14.25">
      <c r="J1" s="1"/>
      <c r="K1" s="58" t="s">
        <v>0</v>
      </c>
      <c r="L1" s="1"/>
      <c r="M1" s="1"/>
    </row>
    <row r="2" spans="10:13" ht="14.25">
      <c r="J2" s="1"/>
      <c r="K2" s="58" t="s">
        <v>43</v>
      </c>
      <c r="L2" s="1"/>
      <c r="M2" s="1"/>
    </row>
    <row r="3" spans="10:13" ht="14.25">
      <c r="J3" s="1"/>
      <c r="K3" s="58" t="s">
        <v>44</v>
      </c>
      <c r="L3" s="1"/>
      <c r="M3" s="1"/>
    </row>
    <row r="4" ht="14.25">
      <c r="K4" s="59" t="s">
        <v>39</v>
      </c>
    </row>
    <row r="5" spans="9:11" ht="14.25">
      <c r="I5" s="2"/>
      <c r="K5" s="2"/>
    </row>
    <row r="7" spans="1:11" ht="17.25">
      <c r="A7" s="135" t="s">
        <v>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7.25">
      <c r="A8" s="136" t="s">
        <v>40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21" thickBo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5" thickTop="1">
      <c r="A10" s="138" t="s">
        <v>2</v>
      </c>
      <c r="B10" s="142" t="s">
        <v>3</v>
      </c>
      <c r="C10" s="142" t="s">
        <v>4</v>
      </c>
      <c r="D10" s="147" t="s">
        <v>5</v>
      </c>
      <c r="E10" s="148"/>
      <c r="F10" s="148"/>
      <c r="G10" s="148"/>
      <c r="H10" s="148"/>
      <c r="I10" s="148"/>
      <c r="J10" s="148"/>
      <c r="K10" s="149"/>
    </row>
    <row r="11" spans="1:11" ht="14.25">
      <c r="A11" s="139"/>
      <c r="B11" s="143"/>
      <c r="C11" s="143"/>
      <c r="D11" s="158" t="s">
        <v>6</v>
      </c>
      <c r="E11" s="159"/>
      <c r="F11" s="159"/>
      <c r="G11" s="159"/>
      <c r="H11" s="159"/>
      <c r="I11" s="159"/>
      <c r="J11" s="159"/>
      <c r="K11" s="160"/>
    </row>
    <row r="12" spans="1:11" ht="14.25">
      <c r="A12" s="140"/>
      <c r="B12" s="144"/>
      <c r="C12" s="144"/>
      <c r="D12" s="146" t="s">
        <v>7</v>
      </c>
      <c r="E12" s="146" t="s">
        <v>8</v>
      </c>
      <c r="F12" s="146" t="s">
        <v>9</v>
      </c>
      <c r="G12" s="146" t="s">
        <v>10</v>
      </c>
      <c r="H12" s="146" t="s">
        <v>11</v>
      </c>
      <c r="I12" s="163" t="s">
        <v>12</v>
      </c>
      <c r="J12" s="165" t="s">
        <v>13</v>
      </c>
      <c r="K12" s="161" t="s">
        <v>14</v>
      </c>
    </row>
    <row r="13" spans="1:11" ht="33" customHeight="1">
      <c r="A13" s="141"/>
      <c r="B13" s="145"/>
      <c r="C13" s="145"/>
      <c r="D13" s="145"/>
      <c r="E13" s="145"/>
      <c r="F13" s="145"/>
      <c r="G13" s="145"/>
      <c r="H13" s="145"/>
      <c r="I13" s="164"/>
      <c r="J13" s="166"/>
      <c r="K13" s="162"/>
    </row>
    <row r="14" spans="1:11" ht="15" thickBot="1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5">
        <v>7</v>
      </c>
      <c r="H14" s="4">
        <v>8</v>
      </c>
      <c r="I14" s="6">
        <v>9</v>
      </c>
      <c r="J14" s="7">
        <v>10</v>
      </c>
      <c r="K14" s="8">
        <v>11</v>
      </c>
    </row>
    <row r="15" spans="1:11" ht="15.75" thickTop="1">
      <c r="A15" s="150" t="s">
        <v>15</v>
      </c>
      <c r="B15" s="153" t="s">
        <v>45</v>
      </c>
      <c r="C15" s="9" t="s">
        <v>16</v>
      </c>
      <c r="D15" s="56" t="s">
        <v>41</v>
      </c>
      <c r="E15" s="56" t="s">
        <v>41</v>
      </c>
      <c r="F15" s="56" t="s">
        <v>41</v>
      </c>
      <c r="G15" s="56" t="s">
        <v>41</v>
      </c>
      <c r="H15" s="56" t="s">
        <v>41</v>
      </c>
      <c r="I15" s="56" t="s">
        <v>41</v>
      </c>
      <c r="J15" s="56" t="s">
        <v>41</v>
      </c>
      <c r="K15" s="56" t="s">
        <v>41</v>
      </c>
    </row>
    <row r="16" spans="1:14" ht="15">
      <c r="A16" s="151"/>
      <c r="B16" s="154"/>
      <c r="C16" s="9" t="s">
        <v>18</v>
      </c>
      <c r="D16" s="15">
        <v>20</v>
      </c>
      <c r="E16" s="16">
        <f>D16*11</f>
        <v>220</v>
      </c>
      <c r="F16" s="15">
        <f>E16*1796.4/1.18</f>
        <v>334922.0338983051</v>
      </c>
      <c r="G16" s="17">
        <f>F16*1.18</f>
        <v>395208</v>
      </c>
      <c r="H16" s="15">
        <f>D16*1787.47/1.18</f>
        <v>30296.101694915258</v>
      </c>
      <c r="I16" s="18">
        <f>H16*1.18</f>
        <v>35749.4</v>
      </c>
      <c r="J16" s="19">
        <f aca="true" t="shared" si="0" ref="J16:K24">F16+H16</f>
        <v>365218.13559322036</v>
      </c>
      <c r="K16" s="20">
        <f t="shared" si="0"/>
        <v>430957.4</v>
      </c>
      <c r="M16" s="21"/>
      <c r="N16" s="21"/>
    </row>
    <row r="17" spans="1:14" ht="15">
      <c r="A17" s="151"/>
      <c r="B17" s="154"/>
      <c r="C17" s="22" t="s">
        <v>19</v>
      </c>
      <c r="D17" s="23">
        <v>30</v>
      </c>
      <c r="E17" s="16">
        <f>D17*11</f>
        <v>330</v>
      </c>
      <c r="F17" s="15">
        <f>E17*1796.4/1.18</f>
        <v>502383.05084745766</v>
      </c>
      <c r="G17" s="17">
        <f>F17*1.18</f>
        <v>592812</v>
      </c>
      <c r="H17" s="15">
        <f>D17*1787.47/1.18</f>
        <v>45444.15254237288</v>
      </c>
      <c r="I17" s="18">
        <f>H17*1.18</f>
        <v>53624.1</v>
      </c>
      <c r="J17" s="19">
        <f t="shared" si="0"/>
        <v>547827.2033898305</v>
      </c>
      <c r="K17" s="20">
        <f t="shared" si="0"/>
        <v>646436.1</v>
      </c>
      <c r="M17" s="21"/>
      <c r="N17" s="21"/>
    </row>
    <row r="18" spans="1:13" ht="15">
      <c r="A18" s="152"/>
      <c r="B18" s="154"/>
      <c r="C18" s="24" t="s">
        <v>20</v>
      </c>
      <c r="D18" s="25">
        <f aca="true" t="shared" si="1" ref="D18:I18">SUM(D16:D17)</f>
        <v>50</v>
      </c>
      <c r="E18" s="25">
        <f t="shared" si="1"/>
        <v>550</v>
      </c>
      <c r="F18" s="25">
        <f t="shared" si="1"/>
        <v>837305.0847457628</v>
      </c>
      <c r="G18" s="25">
        <f t="shared" si="1"/>
        <v>988020</v>
      </c>
      <c r="H18" s="25">
        <f t="shared" si="1"/>
        <v>75740.25423728814</v>
      </c>
      <c r="I18" s="26">
        <f t="shared" si="1"/>
        <v>89373.5</v>
      </c>
      <c r="J18" s="27">
        <f t="shared" si="0"/>
        <v>913045.3389830509</v>
      </c>
      <c r="K18" s="28">
        <f t="shared" si="0"/>
        <v>1077393.5</v>
      </c>
      <c r="M18" s="14"/>
    </row>
    <row r="19" spans="1:14" ht="15">
      <c r="A19" s="150" t="s">
        <v>21</v>
      </c>
      <c r="B19" s="154"/>
      <c r="C19" s="22" t="s">
        <v>22</v>
      </c>
      <c r="D19" s="23">
        <v>31</v>
      </c>
      <c r="E19" s="16">
        <f>D19*11</f>
        <v>341</v>
      </c>
      <c r="F19" s="15">
        <f>E19*1796.4/1.18</f>
        <v>519129.15254237293</v>
      </c>
      <c r="G19" s="17">
        <f>F19*1.18</f>
        <v>612572.4</v>
      </c>
      <c r="H19" s="15">
        <f>D19*1787.47/1.18</f>
        <v>46958.957627118645</v>
      </c>
      <c r="I19" s="18">
        <f>H19*1.18</f>
        <v>55411.57</v>
      </c>
      <c r="J19" s="19">
        <f t="shared" si="0"/>
        <v>566088.1101694916</v>
      </c>
      <c r="K19" s="20">
        <f t="shared" si="0"/>
        <v>667983.97</v>
      </c>
      <c r="M19" s="21"/>
      <c r="N19" s="21"/>
    </row>
    <row r="20" spans="1:13" ht="15">
      <c r="A20" s="151"/>
      <c r="B20" s="154"/>
      <c r="C20" s="22" t="s">
        <v>23</v>
      </c>
      <c r="D20" s="23">
        <v>31</v>
      </c>
      <c r="E20" s="16">
        <f>D20*11</f>
        <v>341</v>
      </c>
      <c r="F20" s="15">
        <f>E20*1796.4/1.18</f>
        <v>519129.15254237293</v>
      </c>
      <c r="G20" s="17">
        <f>F20*1.18</f>
        <v>612572.4</v>
      </c>
      <c r="H20" s="15">
        <f>D20*1787.47/1.18</f>
        <v>46958.957627118645</v>
      </c>
      <c r="I20" s="18">
        <f>H20*1.18</f>
        <v>55411.57</v>
      </c>
      <c r="J20" s="19">
        <f t="shared" si="0"/>
        <v>566088.1101694916</v>
      </c>
      <c r="K20" s="20">
        <f t="shared" si="0"/>
        <v>667983.97</v>
      </c>
      <c r="M20" s="14"/>
    </row>
    <row r="21" spans="1:13" ht="15">
      <c r="A21" s="151"/>
      <c r="B21" s="155"/>
      <c r="C21" s="9" t="s">
        <v>24</v>
      </c>
      <c r="D21" s="23">
        <v>30</v>
      </c>
      <c r="E21" s="16">
        <f>D21*11</f>
        <v>330</v>
      </c>
      <c r="F21" s="15">
        <f>E21*1796.4/1.18</f>
        <v>502383.05084745766</v>
      </c>
      <c r="G21" s="17">
        <f>F21*1.18</f>
        <v>592812</v>
      </c>
      <c r="H21" s="15">
        <f>D21*1787.47/1.18</f>
        <v>45444.15254237288</v>
      </c>
      <c r="I21" s="18">
        <f>H21*1.18</f>
        <v>53624.1</v>
      </c>
      <c r="J21" s="19">
        <f t="shared" si="0"/>
        <v>547827.2033898305</v>
      </c>
      <c r="K21" s="20">
        <f t="shared" si="0"/>
        <v>646436.1</v>
      </c>
      <c r="M21" s="14"/>
    </row>
    <row r="22" spans="1:13" ht="15">
      <c r="A22" s="152"/>
      <c r="B22" s="156" t="s">
        <v>25</v>
      </c>
      <c r="C22" s="157"/>
      <c r="D22" s="25">
        <f aca="true" t="shared" si="2" ref="D22:I22">SUM(D19:D21)</f>
        <v>92</v>
      </c>
      <c r="E22" s="25">
        <f t="shared" si="2"/>
        <v>1012</v>
      </c>
      <c r="F22" s="25">
        <f t="shared" si="2"/>
        <v>1540641.3559322036</v>
      </c>
      <c r="G22" s="25">
        <f t="shared" si="2"/>
        <v>1817956.8</v>
      </c>
      <c r="H22" s="25">
        <f t="shared" si="2"/>
        <v>139362.06779661018</v>
      </c>
      <c r="I22" s="26">
        <f t="shared" si="2"/>
        <v>164447.24</v>
      </c>
      <c r="J22" s="27">
        <f t="shared" si="0"/>
        <v>1680003.4237288139</v>
      </c>
      <c r="K22" s="28">
        <f t="shared" si="0"/>
        <v>1982404.04</v>
      </c>
      <c r="M22" s="14"/>
    </row>
    <row r="23" spans="1:13" ht="15">
      <c r="A23" s="150" t="s">
        <v>26</v>
      </c>
      <c r="B23" s="169" t="s">
        <v>27</v>
      </c>
      <c r="C23" s="29" t="s">
        <v>28</v>
      </c>
      <c r="D23" s="23">
        <v>31</v>
      </c>
      <c r="E23" s="16">
        <f>(20*11)+(11*3)</f>
        <v>253</v>
      </c>
      <c r="F23" s="16">
        <f>((20*11*1796.4)+(11*2*21471.07))/1.18</f>
        <v>735230.1186440679</v>
      </c>
      <c r="G23" s="17">
        <f>F23*1.18</f>
        <v>867571.54</v>
      </c>
      <c r="H23" s="15">
        <f>((20*1787.47)+(11*7423.35))/1.18</f>
        <v>99496.82203389831</v>
      </c>
      <c r="I23" s="18">
        <f>H23*1.18</f>
        <v>117406.25</v>
      </c>
      <c r="J23" s="19">
        <f t="shared" si="0"/>
        <v>834726.9406779662</v>
      </c>
      <c r="K23" s="20">
        <f t="shared" si="0"/>
        <v>984977.79</v>
      </c>
      <c r="M23" s="14"/>
    </row>
    <row r="24" spans="1:13" ht="15">
      <c r="A24" s="151"/>
      <c r="B24" s="170"/>
      <c r="C24" s="29" t="s">
        <v>29</v>
      </c>
      <c r="D24" s="15">
        <v>15</v>
      </c>
      <c r="E24" s="16">
        <f>D24*2</f>
        <v>30</v>
      </c>
      <c r="F24" s="15">
        <f>E24*21471.07/1.18</f>
        <v>545874.6610169492</v>
      </c>
      <c r="G24" s="17">
        <f>F24*1.18</f>
        <v>644132.1000000001</v>
      </c>
      <c r="H24" s="15">
        <f>D24*7423.35/1.18</f>
        <v>94364.6186440678</v>
      </c>
      <c r="I24" s="18">
        <f>H24*1.18</f>
        <v>111350.25</v>
      </c>
      <c r="J24" s="19">
        <f t="shared" si="0"/>
        <v>640239.279661017</v>
      </c>
      <c r="K24" s="20">
        <f t="shared" si="0"/>
        <v>755482.3500000001</v>
      </c>
      <c r="M24" s="14"/>
    </row>
    <row r="25" spans="1:13" ht="15">
      <c r="A25" s="151"/>
      <c r="B25" s="171"/>
      <c r="C25" s="29" t="s">
        <v>30</v>
      </c>
      <c r="D25" s="10" t="s">
        <v>17</v>
      </c>
      <c r="E25" s="10" t="s">
        <v>17</v>
      </c>
      <c r="F25" s="10" t="s">
        <v>17</v>
      </c>
      <c r="G25" s="10" t="s">
        <v>17</v>
      </c>
      <c r="H25" s="10" t="s">
        <v>17</v>
      </c>
      <c r="I25" s="11" t="s">
        <v>17</v>
      </c>
      <c r="J25" s="12" t="s">
        <v>17</v>
      </c>
      <c r="K25" s="13" t="s">
        <v>17</v>
      </c>
      <c r="M25" s="14"/>
    </row>
    <row r="26" spans="1:13" ht="15">
      <c r="A26" s="152"/>
      <c r="B26" s="156" t="s">
        <v>31</v>
      </c>
      <c r="C26" s="157"/>
      <c r="D26" s="25">
        <f aca="true" t="shared" si="3" ref="D26:I26">SUM(D23:D25)</f>
        <v>46</v>
      </c>
      <c r="E26" s="25">
        <f t="shared" si="3"/>
        <v>283</v>
      </c>
      <c r="F26" s="25">
        <f t="shared" si="3"/>
        <v>1281104.779661017</v>
      </c>
      <c r="G26" s="25">
        <f>SUM(G23:G25)</f>
        <v>1511703.6400000001</v>
      </c>
      <c r="H26" s="25">
        <f t="shared" si="3"/>
        <v>193861.4406779661</v>
      </c>
      <c r="I26" s="30">
        <f t="shared" si="3"/>
        <v>228756.5</v>
      </c>
      <c r="J26" s="27">
        <f>F26+H26</f>
        <v>1474966.220338983</v>
      </c>
      <c r="K26" s="28">
        <f>G26+I26</f>
        <v>1740460.1400000001</v>
      </c>
      <c r="M26" s="14"/>
    </row>
    <row r="27" spans="1:13" ht="15.75" thickBot="1">
      <c r="A27" s="172" t="s">
        <v>32</v>
      </c>
      <c r="B27" s="173"/>
      <c r="C27" s="174"/>
      <c r="D27" s="31">
        <f aca="true" t="shared" si="4" ref="D27:J27">D18+D22+D26</f>
        <v>188</v>
      </c>
      <c r="E27" s="31">
        <f t="shared" si="4"/>
        <v>1845</v>
      </c>
      <c r="F27" s="31">
        <f t="shared" si="4"/>
        <v>3659051.2203389835</v>
      </c>
      <c r="G27" s="31">
        <f t="shared" si="4"/>
        <v>4317680.4399999995</v>
      </c>
      <c r="H27" s="31">
        <f t="shared" si="4"/>
        <v>408963.76271186443</v>
      </c>
      <c r="I27" s="31">
        <f t="shared" si="4"/>
        <v>482577.24</v>
      </c>
      <c r="J27" s="32">
        <f t="shared" si="4"/>
        <v>4068014.983050848</v>
      </c>
      <c r="K27" s="33">
        <f>K18+K22+K26</f>
        <v>4800257.68</v>
      </c>
      <c r="M27" s="14"/>
    </row>
    <row r="28" spans="1:13" ht="18" thickTop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M28" s="14"/>
    </row>
    <row r="29" spans="1:13" ht="17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5">
        <v>4851840</v>
      </c>
      <c r="M29" s="14"/>
    </row>
    <row r="30" spans="1:13" ht="15">
      <c r="A30" s="36" t="s">
        <v>33</v>
      </c>
      <c r="B30" s="37"/>
      <c r="C30" s="37"/>
      <c r="D30" s="37"/>
      <c r="E30" s="37"/>
      <c r="F30" s="38"/>
      <c r="G30" s="38"/>
      <c r="H30" s="36" t="s">
        <v>34</v>
      </c>
      <c r="I30" s="39"/>
      <c r="J30" s="37"/>
      <c r="K30" s="60">
        <f>K29-K27</f>
        <v>51582.3200000003</v>
      </c>
      <c r="L30" s="40"/>
      <c r="M30" s="37"/>
    </row>
    <row r="31" spans="1:13" ht="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40"/>
      <c r="M31" s="37"/>
    </row>
    <row r="32" spans="1:14" ht="15">
      <c r="A32" s="167" t="s">
        <v>35</v>
      </c>
      <c r="B32" s="167"/>
      <c r="C32" s="167"/>
      <c r="D32" s="168"/>
      <c r="E32" s="41"/>
      <c r="F32" s="41"/>
      <c r="G32" s="41"/>
      <c r="H32" s="167" t="s">
        <v>37</v>
      </c>
      <c r="I32" s="167"/>
      <c r="J32" s="168"/>
      <c r="K32" s="57"/>
      <c r="L32" s="42"/>
      <c r="M32" s="43"/>
      <c r="N32" s="43"/>
    </row>
    <row r="33" spans="1:14" ht="15">
      <c r="A33" s="167"/>
      <c r="B33" s="167"/>
      <c r="C33" s="167"/>
      <c r="D33" s="168"/>
      <c r="E33" s="41"/>
      <c r="F33" s="41"/>
      <c r="G33" s="41"/>
      <c r="H33" s="167" t="s">
        <v>38</v>
      </c>
      <c r="I33" s="167"/>
      <c r="J33" s="168"/>
      <c r="K33" s="57"/>
      <c r="L33" s="42"/>
      <c r="M33" s="44"/>
      <c r="N33" s="43"/>
    </row>
    <row r="34" spans="1:14" ht="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6"/>
      <c r="M34" s="43"/>
      <c r="N34" s="43"/>
    </row>
    <row r="35" spans="1:14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6"/>
      <c r="M35" s="43"/>
      <c r="N35" s="43"/>
    </row>
    <row r="36" spans="1:14" ht="15">
      <c r="A36" s="47"/>
      <c r="B36" s="48"/>
      <c r="C36" s="49" t="s">
        <v>36</v>
      </c>
      <c r="D36" s="49"/>
      <c r="E36" s="49"/>
      <c r="F36" s="49"/>
      <c r="G36" s="49"/>
      <c r="H36" s="49"/>
      <c r="I36" s="50"/>
      <c r="J36" s="49" t="s">
        <v>42</v>
      </c>
      <c r="K36" s="49"/>
      <c r="L36" s="51"/>
      <c r="M36" s="44"/>
      <c r="N36" s="43"/>
    </row>
    <row r="37" spans="1:14" ht="18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43"/>
      <c r="N37" s="43"/>
    </row>
    <row r="38" spans="1:14" ht="18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43"/>
      <c r="M38" s="43"/>
      <c r="N38" s="43"/>
    </row>
    <row r="39" spans="1:11" ht="18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18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18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ht="18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</row>
  </sheetData>
  <sheetProtection/>
  <mergeCells count="28">
    <mergeCell ref="A33:D33"/>
    <mergeCell ref="H32:J32"/>
    <mergeCell ref="H33:J33"/>
    <mergeCell ref="A23:A26"/>
    <mergeCell ref="B23:B25"/>
    <mergeCell ref="B26:C26"/>
    <mergeCell ref="A27:C27"/>
    <mergeCell ref="A32:D32"/>
    <mergeCell ref="A15:A18"/>
    <mergeCell ref="B15:B21"/>
    <mergeCell ref="A19:A22"/>
    <mergeCell ref="B22:C22"/>
    <mergeCell ref="D11:K11"/>
    <mergeCell ref="D12:D13"/>
    <mergeCell ref="K12:K13"/>
    <mergeCell ref="H12:H13"/>
    <mergeCell ref="I12:I13"/>
    <mergeCell ref="J12:J13"/>
    <mergeCell ref="A7:K7"/>
    <mergeCell ref="A8:K8"/>
    <mergeCell ref="A9:K9"/>
    <mergeCell ref="A10:A13"/>
    <mergeCell ref="B10:B13"/>
    <mergeCell ref="F12:F13"/>
    <mergeCell ref="E12:E13"/>
    <mergeCell ref="C10:C13"/>
    <mergeCell ref="D10:K10"/>
    <mergeCell ref="G12:G1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69" zoomScaleNormal="69" zoomScalePageLayoutView="0" workbookViewId="0" topLeftCell="A1">
      <selection activeCell="J27" sqref="J27"/>
    </sheetView>
  </sheetViews>
  <sheetFormatPr defaultColWidth="9.140625" defaultRowHeight="15"/>
  <cols>
    <col min="1" max="1" width="8.421875" style="0" customWidth="1"/>
    <col min="2" max="2" width="13.57421875" style="0" customWidth="1"/>
    <col min="3" max="3" width="16.8515625" style="0" customWidth="1"/>
    <col min="4" max="4" width="14.140625" style="0" customWidth="1"/>
    <col min="5" max="16" width="9.140625" style="0" customWidth="1"/>
    <col min="17" max="17" width="7.7109375" style="0" customWidth="1"/>
    <col min="18" max="18" width="6.140625" style="0" customWidth="1"/>
    <col min="19" max="19" width="5.8515625" style="0" customWidth="1"/>
    <col min="20" max="20" width="5.57421875" style="0" customWidth="1"/>
    <col min="21" max="24" width="7.7109375" style="0" customWidth="1"/>
    <col min="25" max="25" width="12.7109375" style="0" customWidth="1"/>
    <col min="26" max="26" width="14.7109375" style="0" customWidth="1"/>
  </cols>
  <sheetData>
    <row r="1" spans="3:22" ht="15">
      <c r="C1" s="61"/>
      <c r="D1" s="55"/>
      <c r="E1" s="55"/>
      <c r="F1" s="1"/>
      <c r="G1" s="54"/>
      <c r="H1" s="54"/>
      <c r="I1" s="54"/>
      <c r="J1" s="54"/>
      <c r="K1" s="54"/>
      <c r="L1" s="54"/>
      <c r="M1" s="54"/>
      <c r="N1" s="54"/>
      <c r="O1" s="98"/>
      <c r="P1" s="98"/>
      <c r="Q1" s="112" t="s">
        <v>84</v>
      </c>
      <c r="R1" s="98"/>
      <c r="S1" s="112"/>
      <c r="T1" s="54"/>
      <c r="V1" s="54"/>
    </row>
    <row r="2" spans="3:22" ht="15">
      <c r="C2" s="62"/>
      <c r="D2" s="62"/>
      <c r="E2" s="62"/>
      <c r="F2" s="1"/>
      <c r="G2" s="54"/>
      <c r="H2" s="54"/>
      <c r="I2" s="54"/>
      <c r="J2" s="54"/>
      <c r="K2" s="54"/>
      <c r="L2" s="54"/>
      <c r="M2" s="54"/>
      <c r="N2" s="54"/>
      <c r="O2" s="100"/>
      <c r="P2" s="98"/>
      <c r="Q2" s="99" t="s">
        <v>43</v>
      </c>
      <c r="R2" s="98"/>
      <c r="S2" s="99"/>
      <c r="T2" s="54"/>
      <c r="V2" s="54"/>
    </row>
    <row r="3" spans="3:22" ht="15">
      <c r="C3" s="62"/>
      <c r="D3" s="62"/>
      <c r="E3" s="62"/>
      <c r="F3" s="1"/>
      <c r="G3" s="54"/>
      <c r="H3" s="54"/>
      <c r="I3" s="54"/>
      <c r="J3" s="54"/>
      <c r="K3" s="54"/>
      <c r="L3" s="54"/>
      <c r="M3" s="54"/>
      <c r="N3" s="54"/>
      <c r="O3" s="101"/>
      <c r="P3" s="102"/>
      <c r="Q3" s="99" t="s">
        <v>94</v>
      </c>
      <c r="R3" s="102"/>
      <c r="S3" s="99"/>
      <c r="T3" s="54"/>
      <c r="U3" s="96"/>
      <c r="V3" s="97"/>
    </row>
    <row r="4" spans="3:22" ht="15" customHeight="1">
      <c r="C4" s="62"/>
      <c r="D4" s="62"/>
      <c r="E4" s="62"/>
      <c r="F4" s="1"/>
      <c r="G4" s="54"/>
      <c r="H4" s="54"/>
      <c r="I4" s="54"/>
      <c r="J4" s="54"/>
      <c r="K4" s="54"/>
      <c r="L4" s="54"/>
      <c r="M4" s="54"/>
      <c r="N4" s="54"/>
      <c r="O4" s="100"/>
      <c r="P4" s="103"/>
      <c r="Q4" s="99" t="s">
        <v>82</v>
      </c>
      <c r="R4" s="103"/>
      <c r="S4" s="99"/>
      <c r="T4" s="54"/>
      <c r="V4" s="54"/>
    </row>
    <row r="5" spans="3:22" ht="15" customHeight="1">
      <c r="C5" s="62"/>
      <c r="D5" s="62"/>
      <c r="E5" s="62"/>
      <c r="F5" s="1"/>
      <c r="G5" s="54"/>
      <c r="H5" s="54"/>
      <c r="I5" s="54"/>
      <c r="J5" s="54"/>
      <c r="K5" s="54"/>
      <c r="L5" s="54"/>
      <c r="M5" s="54"/>
      <c r="N5" s="54"/>
      <c r="O5" s="100"/>
      <c r="P5" s="103"/>
      <c r="Q5" s="103"/>
      <c r="R5" s="103"/>
      <c r="S5" s="99"/>
      <c r="T5" s="54"/>
      <c r="V5" s="54"/>
    </row>
    <row r="6" spans="1:22" ht="24" customHeight="1">
      <c r="A6" s="184" t="s">
        <v>46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S6" s="59"/>
      <c r="T6" s="54"/>
      <c r="V6" s="54"/>
    </row>
    <row r="7" spans="1:22" ht="30" customHeight="1">
      <c r="A7" s="186" t="s">
        <v>98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S7" s="59"/>
      <c r="T7" s="54"/>
      <c r="V7" s="54"/>
    </row>
    <row r="8" ht="18.75" customHeight="1"/>
    <row r="9" ht="14.25" customHeight="1"/>
    <row r="10" spans="2:26" ht="15" customHeight="1" thickBo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3"/>
      <c r="X10" s="63"/>
      <c r="Y10" s="63"/>
      <c r="Z10" s="63"/>
    </row>
    <row r="11" spans="1:22" ht="29.25" customHeight="1">
      <c r="A11" s="179" t="s">
        <v>47</v>
      </c>
      <c r="B11" s="180"/>
      <c r="C11" s="181" t="s">
        <v>48</v>
      </c>
      <c r="D11" s="181" t="s">
        <v>49</v>
      </c>
      <c r="E11" s="175" t="s">
        <v>50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6"/>
      <c r="Q11" s="83"/>
      <c r="R11" s="83"/>
      <c r="S11" s="83"/>
      <c r="T11" s="69"/>
      <c r="U11" s="69"/>
      <c r="V11" s="69"/>
    </row>
    <row r="12" spans="1:21" ht="51.75" customHeight="1" thickBot="1">
      <c r="A12" s="104" t="s">
        <v>78</v>
      </c>
      <c r="B12" s="105" t="s">
        <v>51</v>
      </c>
      <c r="C12" s="182"/>
      <c r="D12" s="182"/>
      <c r="E12" s="106" t="s">
        <v>52</v>
      </c>
      <c r="F12" s="106" t="s">
        <v>53</v>
      </c>
      <c r="G12" s="106" t="s">
        <v>54</v>
      </c>
      <c r="H12" s="106"/>
      <c r="I12" s="106" t="s">
        <v>55</v>
      </c>
      <c r="J12" s="106" t="s">
        <v>56</v>
      </c>
      <c r="K12" s="130" t="s">
        <v>57</v>
      </c>
      <c r="L12" s="128" t="s">
        <v>58</v>
      </c>
      <c r="M12" s="128"/>
      <c r="N12" s="106" t="s">
        <v>59</v>
      </c>
      <c r="O12" s="106" t="s">
        <v>60</v>
      </c>
      <c r="P12" s="107" t="s">
        <v>61</v>
      </c>
      <c r="Q12" s="66"/>
      <c r="R12" s="66"/>
      <c r="S12" s="66"/>
      <c r="T12" s="66"/>
      <c r="U12" s="66"/>
    </row>
    <row r="13" spans="1:21" ht="9.75" customHeight="1" thickBot="1">
      <c r="A13" s="108">
        <v>1</v>
      </c>
      <c r="B13" s="109">
        <v>2</v>
      </c>
      <c r="C13" s="109">
        <v>3</v>
      </c>
      <c r="D13" s="109">
        <v>4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  <c r="J13" s="109">
        <v>10</v>
      </c>
      <c r="K13" s="109">
        <v>11</v>
      </c>
      <c r="L13" s="109">
        <v>12</v>
      </c>
      <c r="M13" s="109">
        <v>13</v>
      </c>
      <c r="N13" s="109">
        <v>14</v>
      </c>
      <c r="O13" s="109">
        <v>15</v>
      </c>
      <c r="P13" s="110">
        <v>16</v>
      </c>
      <c r="Q13" s="67"/>
      <c r="R13" s="67"/>
      <c r="S13" s="67"/>
      <c r="T13" s="67"/>
      <c r="U13" s="67"/>
    </row>
    <row r="14" spans="1:23" ht="56.25" customHeight="1">
      <c r="A14" s="190" t="s">
        <v>62</v>
      </c>
      <c r="B14" s="192" t="s">
        <v>97</v>
      </c>
      <c r="C14" s="77" t="s">
        <v>90</v>
      </c>
      <c r="D14" s="177" t="s">
        <v>101</v>
      </c>
      <c r="E14" s="80" t="s">
        <v>66</v>
      </c>
      <c r="F14" s="80" t="s">
        <v>63</v>
      </c>
      <c r="G14" s="80" t="s">
        <v>72</v>
      </c>
      <c r="H14" s="188" t="s">
        <v>64</v>
      </c>
      <c r="I14" s="80" t="s">
        <v>67</v>
      </c>
      <c r="J14" s="80" t="s">
        <v>68</v>
      </c>
      <c r="K14" s="80" t="s">
        <v>103</v>
      </c>
      <c r="L14" s="80" t="s">
        <v>75</v>
      </c>
      <c r="M14" s="188" t="s">
        <v>64</v>
      </c>
      <c r="N14" s="80" t="s">
        <v>76</v>
      </c>
      <c r="O14" s="133" t="s">
        <v>77</v>
      </c>
      <c r="P14" s="131" t="s">
        <v>105</v>
      </c>
      <c r="Q14" s="88"/>
      <c r="R14" s="68"/>
      <c r="S14" s="68"/>
      <c r="T14" s="68"/>
      <c r="U14" s="68"/>
      <c r="V14" s="70"/>
      <c r="W14" s="70"/>
    </row>
    <row r="15" spans="1:23" ht="59.25" customHeight="1" thickBot="1">
      <c r="A15" s="191"/>
      <c r="B15" s="193"/>
      <c r="C15" s="78" t="s">
        <v>91</v>
      </c>
      <c r="D15" s="178"/>
      <c r="E15" s="79" t="s">
        <v>71</v>
      </c>
      <c r="F15" s="124" t="s">
        <v>65</v>
      </c>
      <c r="G15" s="124" t="s">
        <v>102</v>
      </c>
      <c r="H15" s="189"/>
      <c r="I15" s="79" t="s">
        <v>73</v>
      </c>
      <c r="J15" s="79" t="s">
        <v>74</v>
      </c>
      <c r="K15" s="79" t="s">
        <v>69</v>
      </c>
      <c r="L15" s="79" t="s">
        <v>104</v>
      </c>
      <c r="M15" s="189"/>
      <c r="N15" s="79" t="s">
        <v>70</v>
      </c>
      <c r="O15" s="124" t="s">
        <v>92</v>
      </c>
      <c r="P15" s="132" t="s">
        <v>106</v>
      </c>
      <c r="Q15" s="88"/>
      <c r="R15" s="68"/>
      <c r="S15" s="68"/>
      <c r="T15" s="68"/>
      <c r="U15" s="68"/>
      <c r="V15" s="70"/>
      <c r="W15" s="70"/>
    </row>
    <row r="16" spans="1:26" ht="18.75" customHeight="1">
      <c r="A16" s="71"/>
      <c r="B16" s="72"/>
      <c r="C16" s="73"/>
      <c r="D16" s="74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75"/>
      <c r="S16" s="76"/>
      <c r="T16" s="68"/>
      <c r="U16" s="68"/>
      <c r="V16" s="68"/>
      <c r="W16" s="68"/>
      <c r="X16" s="68"/>
      <c r="Y16" s="70"/>
      <c r="Z16" s="70"/>
    </row>
    <row r="17" spans="1:26" ht="18.75" customHeight="1">
      <c r="A17" s="89" t="s">
        <v>81</v>
      </c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  <c r="S17" s="116"/>
      <c r="T17" s="111"/>
      <c r="U17" s="111"/>
      <c r="V17" s="111"/>
      <c r="W17" s="111"/>
      <c r="X17" s="68"/>
      <c r="Y17" s="70"/>
      <c r="Z17" s="70"/>
    </row>
    <row r="18" spans="2:23" ht="27.75" customHeight="1">
      <c r="B18" s="113" t="s">
        <v>85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21"/>
      <c r="R18" s="121"/>
      <c r="S18" s="121"/>
      <c r="T18" s="118"/>
      <c r="U18" s="118"/>
      <c r="V18" s="118"/>
      <c r="W18" s="119"/>
    </row>
    <row r="19" spans="2:23" ht="48" customHeight="1">
      <c r="B19" s="183" t="s">
        <v>86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21"/>
      <c r="R19" s="121"/>
      <c r="S19" s="121"/>
      <c r="T19" s="120"/>
      <c r="U19" s="120"/>
      <c r="V19" s="120"/>
      <c r="W19" s="120"/>
    </row>
    <row r="20" spans="2:23" ht="15.75" customHeight="1">
      <c r="B20" s="113" t="s">
        <v>109</v>
      </c>
      <c r="C20" s="113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17"/>
      <c r="R20" s="117"/>
      <c r="S20" s="118"/>
      <c r="T20" s="118"/>
      <c r="U20" s="118"/>
      <c r="V20" s="118"/>
      <c r="W20" s="119"/>
    </row>
    <row r="21" spans="2:23" ht="15.75" customHeight="1">
      <c r="B21" s="113"/>
      <c r="C21" s="113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17"/>
      <c r="R21" s="117"/>
      <c r="S21" s="118"/>
      <c r="T21" s="118"/>
      <c r="U21" s="118"/>
      <c r="V21" s="118"/>
      <c r="W21" s="119"/>
    </row>
    <row r="22" spans="19:22" ht="15">
      <c r="S22" s="82"/>
      <c r="T22" s="82"/>
      <c r="U22" s="82"/>
      <c r="V22" s="41"/>
    </row>
    <row r="23" spans="1:22" ht="15">
      <c r="A23" s="90"/>
      <c r="B23" s="90" t="s">
        <v>79</v>
      </c>
      <c r="C23" s="92"/>
      <c r="D23" s="93"/>
      <c r="E23" s="91"/>
      <c r="F23" s="91"/>
      <c r="G23" s="90"/>
      <c r="H23" s="90"/>
      <c r="I23" s="93"/>
      <c r="J23" s="90" t="s">
        <v>80</v>
      </c>
      <c r="K23" s="93"/>
      <c r="L23" s="91"/>
      <c r="M23" s="91"/>
      <c r="N23" s="91"/>
      <c r="P23" s="91"/>
      <c r="Q23" s="91"/>
      <c r="R23" s="91"/>
      <c r="S23" s="91"/>
      <c r="U23" s="84"/>
      <c r="V23" s="84"/>
    </row>
    <row r="24" spans="1:22" ht="30.75" customHeight="1">
      <c r="A24" s="94"/>
      <c r="B24" s="198" t="s">
        <v>107</v>
      </c>
      <c r="C24" s="196"/>
      <c r="D24" s="196"/>
      <c r="E24" s="91"/>
      <c r="F24" s="91"/>
      <c r="G24" s="91"/>
      <c r="H24" s="91"/>
      <c r="I24" s="91"/>
      <c r="J24" s="199" t="s">
        <v>88</v>
      </c>
      <c r="K24" s="199"/>
      <c r="L24" s="199"/>
      <c r="M24" s="199"/>
      <c r="N24" s="199"/>
      <c r="O24" s="199"/>
      <c r="P24" s="196"/>
      <c r="Q24" s="196"/>
      <c r="R24" s="122"/>
      <c r="S24" s="122"/>
      <c r="T24" s="81"/>
      <c r="U24" s="81"/>
      <c r="V24" s="81"/>
    </row>
    <row r="25" spans="1:22" ht="15">
      <c r="A25" s="95"/>
      <c r="B25" s="196"/>
      <c r="C25" s="196"/>
      <c r="D25" s="196"/>
      <c r="E25" s="91"/>
      <c r="F25" s="91"/>
      <c r="G25" s="91"/>
      <c r="H25" s="91"/>
      <c r="I25" s="91"/>
      <c r="J25" s="91"/>
      <c r="K25" s="91"/>
      <c r="L25" s="196"/>
      <c r="M25" s="196"/>
      <c r="N25" s="196"/>
      <c r="O25" s="196"/>
      <c r="P25" s="196"/>
      <c r="Q25" s="196"/>
      <c r="R25" s="123"/>
      <c r="S25" s="123"/>
      <c r="T25" s="85"/>
      <c r="U25" s="85"/>
      <c r="V25" s="85"/>
    </row>
    <row r="26" spans="1:22" ht="24" customHeight="1">
      <c r="A26" s="90" t="s">
        <v>95</v>
      </c>
      <c r="B26" s="200" t="s">
        <v>108</v>
      </c>
      <c r="C26" s="198"/>
      <c r="D26" s="198"/>
      <c r="E26" s="201"/>
      <c r="F26" s="201"/>
      <c r="G26" s="202"/>
      <c r="H26" s="202"/>
      <c r="I26" s="202"/>
      <c r="J26" s="200" t="s">
        <v>89</v>
      </c>
      <c r="K26" s="202"/>
      <c r="L26" s="200"/>
      <c r="M26" s="200"/>
      <c r="N26" s="200"/>
      <c r="O26" s="197"/>
      <c r="P26" s="197"/>
      <c r="Q26" s="197"/>
      <c r="R26" s="123"/>
      <c r="S26" s="123"/>
      <c r="T26" s="81"/>
      <c r="U26" s="86"/>
      <c r="V26" s="86"/>
    </row>
    <row r="27" spans="1:22" ht="15">
      <c r="A27" s="90"/>
      <c r="B27" s="91"/>
      <c r="C27" s="92"/>
      <c r="D27" s="92"/>
      <c r="E27" s="92"/>
      <c r="F27" s="92"/>
      <c r="G27" s="91"/>
      <c r="H27" s="91"/>
      <c r="I27" s="91"/>
      <c r="J27" s="91"/>
      <c r="K27" s="91"/>
      <c r="L27" s="100"/>
      <c r="M27" s="100"/>
      <c r="N27" s="100"/>
      <c r="O27" s="100"/>
      <c r="P27" s="100"/>
      <c r="Q27" s="100"/>
      <c r="R27" s="100"/>
      <c r="S27" s="100"/>
      <c r="T27" s="81"/>
      <c r="U27" s="86"/>
      <c r="V27" s="86"/>
    </row>
    <row r="28" spans="1:19" ht="1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103"/>
      <c r="M28" s="103"/>
      <c r="N28" s="103"/>
      <c r="O28" s="103"/>
      <c r="P28" s="103"/>
      <c r="Q28" s="103"/>
      <c r="R28" s="103"/>
      <c r="S28" s="103"/>
    </row>
    <row r="29" spans="1:19" ht="14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5" ht="14.25">
      <c r="E35" t="s">
        <v>83</v>
      </c>
    </row>
  </sheetData>
  <sheetProtection/>
  <mergeCells count="13">
    <mergeCell ref="J24:O24"/>
    <mergeCell ref="A6:Q6"/>
    <mergeCell ref="A7:Q7"/>
    <mergeCell ref="H14:H15"/>
    <mergeCell ref="M14:M15"/>
    <mergeCell ref="A14:A15"/>
    <mergeCell ref="B14:B15"/>
    <mergeCell ref="E11:P11"/>
    <mergeCell ref="D14:D15"/>
    <mergeCell ref="A11:B11"/>
    <mergeCell ref="C11:C12"/>
    <mergeCell ref="D11:D12"/>
    <mergeCell ref="B19:P19"/>
  </mergeCells>
  <printOptions/>
  <pageMargins left="0.3937007874015748" right="0.31496062992125984" top="0.15748031496062992" bottom="0" header="0" footer="0"/>
  <pageSetup horizontalDpi="1200" verticalDpi="12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="69" zoomScaleNormal="69" zoomScalePageLayoutView="0" workbookViewId="0" topLeftCell="A10">
      <selection activeCell="J27" sqref="J27"/>
    </sheetView>
  </sheetViews>
  <sheetFormatPr defaultColWidth="9.140625" defaultRowHeight="15"/>
  <cols>
    <col min="1" max="1" width="9.28125" style="0" customWidth="1"/>
    <col min="2" max="2" width="13.57421875" style="0" customWidth="1"/>
    <col min="3" max="3" width="17.28125" style="0" customWidth="1"/>
    <col min="4" max="4" width="17.57421875" style="0" customWidth="1"/>
    <col min="5" max="16" width="9.140625" style="0" customWidth="1"/>
    <col min="17" max="17" width="7.7109375" style="0" customWidth="1"/>
    <col min="18" max="18" width="6.140625" style="0" customWidth="1"/>
    <col min="19" max="19" width="5.8515625" style="0" customWidth="1"/>
    <col min="20" max="20" width="5.57421875" style="0" customWidth="1"/>
    <col min="21" max="24" width="7.7109375" style="0" customWidth="1"/>
    <col min="25" max="25" width="12.7109375" style="0" customWidth="1"/>
    <col min="26" max="26" width="14.7109375" style="0" customWidth="1"/>
  </cols>
  <sheetData>
    <row r="1" spans="3:22" ht="15">
      <c r="C1" s="61"/>
      <c r="D1" s="55"/>
      <c r="E1" s="55"/>
      <c r="F1" s="1"/>
      <c r="G1" s="54"/>
      <c r="H1" s="54"/>
      <c r="I1" s="54"/>
      <c r="J1" s="54"/>
      <c r="K1" s="54"/>
      <c r="L1" s="54"/>
      <c r="M1" s="54"/>
      <c r="N1" s="54"/>
      <c r="O1" s="98"/>
      <c r="P1" s="112" t="s">
        <v>87</v>
      </c>
      <c r="Q1" s="98"/>
      <c r="R1" s="98"/>
      <c r="S1" s="112"/>
      <c r="T1" s="54"/>
      <c r="V1" s="54"/>
    </row>
    <row r="2" spans="3:22" ht="15">
      <c r="C2" s="62"/>
      <c r="D2" s="62"/>
      <c r="E2" s="62"/>
      <c r="F2" s="1"/>
      <c r="G2" s="54"/>
      <c r="H2" s="54"/>
      <c r="I2" s="54"/>
      <c r="J2" s="54"/>
      <c r="K2" s="54"/>
      <c r="L2" s="54"/>
      <c r="M2" s="54"/>
      <c r="N2" s="54"/>
      <c r="O2" s="100"/>
      <c r="P2" s="99" t="s">
        <v>43</v>
      </c>
      <c r="Q2" s="98"/>
      <c r="R2" s="98"/>
      <c r="S2" s="99"/>
      <c r="T2" s="54"/>
      <c r="V2" s="54"/>
    </row>
    <row r="3" spans="3:22" ht="15">
      <c r="C3" s="62"/>
      <c r="D3" s="62"/>
      <c r="E3" s="62"/>
      <c r="F3" s="1"/>
      <c r="G3" s="54"/>
      <c r="H3" s="54"/>
      <c r="I3" s="54"/>
      <c r="J3" s="54"/>
      <c r="K3" s="54"/>
      <c r="L3" s="54"/>
      <c r="M3" s="54"/>
      <c r="N3" s="54"/>
      <c r="O3" s="101"/>
      <c r="P3" s="99" t="s">
        <v>94</v>
      </c>
      <c r="Q3" s="98"/>
      <c r="R3" s="102"/>
      <c r="S3" s="99"/>
      <c r="T3" s="54"/>
      <c r="U3" s="96"/>
      <c r="V3" s="97"/>
    </row>
    <row r="4" spans="3:22" ht="15" customHeight="1">
      <c r="C4" s="62"/>
      <c r="D4" s="62"/>
      <c r="E4" s="62"/>
      <c r="F4" s="1"/>
      <c r="G4" s="54"/>
      <c r="H4" s="54"/>
      <c r="I4" s="54"/>
      <c r="J4" s="54"/>
      <c r="K4" s="54"/>
      <c r="L4" s="54"/>
      <c r="M4" s="54"/>
      <c r="N4" s="54"/>
      <c r="O4" s="100"/>
      <c r="P4" s="99" t="s">
        <v>82</v>
      </c>
      <c r="Q4" s="103"/>
      <c r="R4" s="103"/>
      <c r="S4" s="99"/>
      <c r="T4" s="54"/>
      <c r="V4" s="54"/>
    </row>
    <row r="5" spans="3:22" ht="15" customHeight="1">
      <c r="C5" s="62"/>
      <c r="D5" s="62"/>
      <c r="E5" s="62"/>
      <c r="F5" s="1"/>
      <c r="G5" s="54"/>
      <c r="H5" s="54"/>
      <c r="I5" s="54"/>
      <c r="J5" s="54"/>
      <c r="K5" s="54"/>
      <c r="L5" s="54"/>
      <c r="M5" s="54"/>
      <c r="N5" s="54"/>
      <c r="O5" s="100"/>
      <c r="P5" s="103"/>
      <c r="Q5" s="103"/>
      <c r="R5" s="103"/>
      <c r="S5" s="99"/>
      <c r="T5" s="54"/>
      <c r="V5" s="54"/>
    </row>
    <row r="6" spans="1:22" ht="24" customHeight="1">
      <c r="A6" s="184" t="s">
        <v>46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S6" s="59"/>
      <c r="T6" s="54"/>
      <c r="V6" s="54"/>
    </row>
    <row r="7" spans="1:22" ht="30" customHeight="1">
      <c r="A7" s="186" t="s">
        <v>99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S7" s="59"/>
      <c r="T7" s="54"/>
      <c r="V7" s="54"/>
    </row>
    <row r="8" ht="18.75" customHeight="1"/>
    <row r="9" ht="14.25" customHeight="1"/>
    <row r="10" spans="2:26" ht="15" customHeight="1" thickBo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127"/>
      <c r="X10" s="127"/>
      <c r="Y10" s="127"/>
      <c r="Z10" s="127"/>
    </row>
    <row r="11" spans="1:22" ht="29.25" customHeight="1">
      <c r="A11" s="179" t="s">
        <v>47</v>
      </c>
      <c r="B11" s="180"/>
      <c r="C11" s="181" t="s">
        <v>48</v>
      </c>
      <c r="D11" s="181" t="s">
        <v>49</v>
      </c>
      <c r="E11" s="175" t="s">
        <v>50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6"/>
      <c r="Q11" s="83"/>
      <c r="R11" s="83"/>
      <c r="S11" s="83"/>
      <c r="T11" s="69"/>
      <c r="U11" s="69"/>
      <c r="V11" s="69"/>
    </row>
    <row r="12" spans="1:21" ht="51.75" customHeight="1" thickBot="1">
      <c r="A12" s="104" t="s">
        <v>78</v>
      </c>
      <c r="B12" s="105" t="s">
        <v>51</v>
      </c>
      <c r="C12" s="182"/>
      <c r="D12" s="182"/>
      <c r="E12" s="106" t="s">
        <v>52</v>
      </c>
      <c r="F12" s="106" t="s">
        <v>53</v>
      </c>
      <c r="G12" s="106" t="s">
        <v>54</v>
      </c>
      <c r="H12" s="106"/>
      <c r="I12" s="106" t="s">
        <v>55</v>
      </c>
      <c r="J12" s="106" t="s">
        <v>56</v>
      </c>
      <c r="K12" s="130" t="s">
        <v>57</v>
      </c>
      <c r="L12" s="128" t="s">
        <v>58</v>
      </c>
      <c r="M12" s="128"/>
      <c r="N12" s="106" t="s">
        <v>59</v>
      </c>
      <c r="O12" s="106" t="s">
        <v>60</v>
      </c>
      <c r="P12" s="107" t="s">
        <v>61</v>
      </c>
      <c r="Q12" s="66"/>
      <c r="R12" s="66"/>
      <c r="S12" s="66"/>
      <c r="T12" s="66"/>
      <c r="U12" s="66"/>
    </row>
    <row r="13" spans="1:21" ht="9.75" customHeight="1" thickBot="1">
      <c r="A13" s="108">
        <v>1</v>
      </c>
      <c r="B13" s="109">
        <v>2</v>
      </c>
      <c r="C13" s="109">
        <v>3</v>
      </c>
      <c r="D13" s="109">
        <v>4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  <c r="J13" s="109">
        <v>10</v>
      </c>
      <c r="K13" s="109">
        <v>11</v>
      </c>
      <c r="L13" s="109">
        <v>12</v>
      </c>
      <c r="M13" s="109">
        <v>13</v>
      </c>
      <c r="N13" s="109">
        <v>14</v>
      </c>
      <c r="O13" s="109">
        <v>15</v>
      </c>
      <c r="P13" s="110">
        <v>16</v>
      </c>
      <c r="Q13" s="67"/>
      <c r="R13" s="67"/>
      <c r="S13" s="67"/>
      <c r="T13" s="67"/>
      <c r="U13" s="67"/>
    </row>
    <row r="14" spans="1:23" ht="56.25" customHeight="1">
      <c r="A14" s="190" t="s">
        <v>62</v>
      </c>
      <c r="B14" s="194" t="s">
        <v>97</v>
      </c>
      <c r="C14" s="77" t="s">
        <v>90</v>
      </c>
      <c r="D14" s="177" t="s">
        <v>93</v>
      </c>
      <c r="E14" s="80" t="s">
        <v>66</v>
      </c>
      <c r="F14" s="80" t="s">
        <v>63</v>
      </c>
      <c r="G14" s="80" t="s">
        <v>72</v>
      </c>
      <c r="H14" s="188" t="s">
        <v>64</v>
      </c>
      <c r="I14" s="80" t="s">
        <v>67</v>
      </c>
      <c r="J14" s="80" t="s">
        <v>68</v>
      </c>
      <c r="K14" s="80" t="s">
        <v>103</v>
      </c>
      <c r="L14" s="80" t="s">
        <v>75</v>
      </c>
      <c r="M14" s="188" t="s">
        <v>64</v>
      </c>
      <c r="N14" s="80" t="s">
        <v>76</v>
      </c>
      <c r="O14" s="133" t="s">
        <v>77</v>
      </c>
      <c r="P14" s="131" t="s">
        <v>105</v>
      </c>
      <c r="Q14" s="88"/>
      <c r="R14" s="68"/>
      <c r="S14" s="68"/>
      <c r="T14" s="68"/>
      <c r="U14" s="68"/>
      <c r="V14" s="70"/>
      <c r="W14" s="70"/>
    </row>
    <row r="15" spans="1:23" ht="59.25" customHeight="1" thickBot="1">
      <c r="A15" s="191"/>
      <c r="B15" s="195"/>
      <c r="C15" s="78" t="s">
        <v>91</v>
      </c>
      <c r="D15" s="178"/>
      <c r="E15" s="79" t="s">
        <v>71</v>
      </c>
      <c r="F15" s="124" t="s">
        <v>65</v>
      </c>
      <c r="G15" s="124" t="s">
        <v>102</v>
      </c>
      <c r="H15" s="189"/>
      <c r="I15" s="79" t="s">
        <v>73</v>
      </c>
      <c r="J15" s="79" t="s">
        <v>74</v>
      </c>
      <c r="K15" s="79" t="s">
        <v>69</v>
      </c>
      <c r="L15" s="79" t="s">
        <v>104</v>
      </c>
      <c r="M15" s="189"/>
      <c r="N15" s="79" t="s">
        <v>70</v>
      </c>
      <c r="O15" s="124" t="s">
        <v>92</v>
      </c>
      <c r="P15" s="132" t="s">
        <v>106</v>
      </c>
      <c r="Q15" s="88"/>
      <c r="R15" s="68"/>
      <c r="S15" s="68"/>
      <c r="T15" s="68"/>
      <c r="U15" s="68"/>
      <c r="V15" s="70"/>
      <c r="W15" s="70"/>
    </row>
    <row r="16" spans="1:26" ht="18.75" customHeight="1">
      <c r="A16" s="71"/>
      <c r="B16" s="72"/>
      <c r="C16" s="73"/>
      <c r="D16" s="74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75"/>
      <c r="S16" s="76"/>
      <c r="T16" s="68"/>
      <c r="U16" s="68"/>
      <c r="V16" s="68"/>
      <c r="W16" s="68"/>
      <c r="X16" s="68"/>
      <c r="Y16" s="70"/>
      <c r="Z16" s="70"/>
    </row>
    <row r="17" spans="1:26" ht="18.75" customHeight="1">
      <c r="A17" s="89" t="s">
        <v>81</v>
      </c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  <c r="S17" s="116"/>
      <c r="T17" s="111"/>
      <c r="U17" s="111"/>
      <c r="V17" s="111"/>
      <c r="W17" s="111"/>
      <c r="X17" s="68"/>
      <c r="Y17" s="70"/>
      <c r="Z17" s="70"/>
    </row>
    <row r="18" spans="2:23" ht="27.75" customHeight="1">
      <c r="B18" s="113" t="s">
        <v>85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18"/>
      <c r="U18" s="118"/>
      <c r="V18" s="118"/>
      <c r="W18" s="119"/>
    </row>
    <row r="19" spans="2:23" ht="48" customHeight="1">
      <c r="B19" s="183" t="s">
        <v>86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21"/>
      <c r="R19" s="121"/>
      <c r="S19" s="121"/>
      <c r="T19" s="120"/>
      <c r="U19" s="120"/>
      <c r="V19" s="120"/>
      <c r="W19" s="120"/>
    </row>
    <row r="20" spans="2:23" ht="15.75" customHeight="1">
      <c r="B20" s="113" t="s">
        <v>109</v>
      </c>
      <c r="C20" s="121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8"/>
      <c r="T20" s="118"/>
      <c r="U20" s="118"/>
      <c r="V20" s="118"/>
      <c r="W20" s="119"/>
    </row>
    <row r="21" spans="2:23" ht="15.75" customHeight="1">
      <c r="B21" s="113"/>
      <c r="C21" s="121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8"/>
      <c r="T21" s="118"/>
      <c r="U21" s="118"/>
      <c r="V21" s="118"/>
      <c r="W21" s="119"/>
    </row>
    <row r="22" spans="19:22" ht="15">
      <c r="S22" s="82"/>
      <c r="T22" s="82"/>
      <c r="U22" s="82"/>
      <c r="V22" s="41"/>
    </row>
    <row r="23" spans="1:22" ht="15">
      <c r="A23" s="90"/>
      <c r="B23" s="90" t="s">
        <v>79</v>
      </c>
      <c r="C23" s="92"/>
      <c r="D23" s="93"/>
      <c r="E23" s="91"/>
      <c r="F23" s="91"/>
      <c r="G23" s="90"/>
      <c r="H23" s="90"/>
      <c r="I23" s="90"/>
      <c r="J23" s="90" t="s">
        <v>80</v>
      </c>
      <c r="K23" s="93"/>
      <c r="L23" s="91"/>
      <c r="M23" s="91"/>
      <c r="N23" s="91"/>
      <c r="P23" s="91"/>
      <c r="Q23" s="91"/>
      <c r="R23" s="91"/>
      <c r="S23" s="91"/>
      <c r="U23" s="84"/>
      <c r="V23" s="84"/>
    </row>
    <row r="24" spans="1:22" ht="32.25" customHeight="1">
      <c r="A24" s="94"/>
      <c r="B24" s="198" t="s">
        <v>107</v>
      </c>
      <c r="C24" s="196"/>
      <c r="D24" s="196"/>
      <c r="E24" s="91"/>
      <c r="F24" s="91"/>
      <c r="G24" s="91"/>
      <c r="H24" s="91"/>
      <c r="I24" s="91"/>
      <c r="J24" s="199" t="s">
        <v>88</v>
      </c>
      <c r="K24" s="199"/>
      <c r="L24" s="199"/>
      <c r="M24" s="199"/>
      <c r="N24" s="199"/>
      <c r="O24" s="199"/>
      <c r="P24" s="196"/>
      <c r="Q24" s="196"/>
      <c r="R24" s="91"/>
      <c r="S24" s="91"/>
      <c r="T24" s="81"/>
      <c r="U24" s="81"/>
      <c r="V24" s="81"/>
    </row>
    <row r="25" spans="1:22" ht="15">
      <c r="A25" s="95"/>
      <c r="B25" s="196"/>
      <c r="C25" s="196"/>
      <c r="D25" s="196"/>
      <c r="E25" s="91"/>
      <c r="F25" s="91"/>
      <c r="G25" s="91"/>
      <c r="H25" s="91"/>
      <c r="I25" s="91"/>
      <c r="J25" s="91"/>
      <c r="K25" s="91"/>
      <c r="L25" s="196"/>
      <c r="M25" s="196"/>
      <c r="N25" s="196"/>
      <c r="O25" s="196"/>
      <c r="P25" s="196"/>
      <c r="Q25" s="196"/>
      <c r="R25" s="100"/>
      <c r="S25" s="100"/>
      <c r="T25" s="85"/>
      <c r="U25" s="85"/>
      <c r="V25" s="85"/>
    </row>
    <row r="26" spans="1:22" ht="24" customHeight="1">
      <c r="A26" s="90" t="s">
        <v>95</v>
      </c>
      <c r="B26" s="200" t="s">
        <v>108</v>
      </c>
      <c r="C26" s="198"/>
      <c r="D26" s="198"/>
      <c r="E26" s="92"/>
      <c r="F26" s="92"/>
      <c r="G26" s="91"/>
      <c r="H26" s="91"/>
      <c r="I26" s="91"/>
      <c r="J26" s="200" t="s">
        <v>111</v>
      </c>
      <c r="K26" s="202"/>
      <c r="L26" s="200"/>
      <c r="M26" s="200"/>
      <c r="N26" s="200"/>
      <c r="O26" s="197"/>
      <c r="P26" s="197"/>
      <c r="Q26" s="197"/>
      <c r="R26" s="100"/>
      <c r="S26" s="100"/>
      <c r="T26" s="81"/>
      <c r="U26" s="86"/>
      <c r="V26" s="86"/>
    </row>
    <row r="27" spans="1:22" ht="15">
      <c r="A27" s="90"/>
      <c r="B27" s="91"/>
      <c r="C27" s="92"/>
      <c r="D27" s="92"/>
      <c r="E27" s="92"/>
      <c r="F27" s="92"/>
      <c r="G27" s="91"/>
      <c r="H27" s="91"/>
      <c r="I27" s="91"/>
      <c r="J27" s="91"/>
      <c r="K27" s="91"/>
      <c r="L27" s="100"/>
      <c r="M27" s="100"/>
      <c r="N27" s="100"/>
      <c r="O27" s="100"/>
      <c r="P27" s="100"/>
      <c r="Q27" s="100"/>
      <c r="R27" s="100"/>
      <c r="S27" s="100"/>
      <c r="T27" s="81"/>
      <c r="U27" s="86"/>
      <c r="V27" s="86"/>
    </row>
    <row r="28" spans="1:19" ht="1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103"/>
      <c r="M28" s="103"/>
      <c r="N28" s="103"/>
      <c r="O28" s="103"/>
      <c r="P28" s="103"/>
      <c r="Q28" s="103"/>
      <c r="R28" s="103"/>
      <c r="S28" s="103"/>
    </row>
    <row r="29" spans="1:19" ht="14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5" ht="14.25">
      <c r="E35" t="s">
        <v>83</v>
      </c>
    </row>
  </sheetData>
  <sheetProtection/>
  <mergeCells count="13">
    <mergeCell ref="J24:O24"/>
    <mergeCell ref="A6:Q6"/>
    <mergeCell ref="A7:Q7"/>
    <mergeCell ref="A11:B11"/>
    <mergeCell ref="C11:C12"/>
    <mergeCell ref="D11:D12"/>
    <mergeCell ref="E11:P11"/>
    <mergeCell ref="A14:A15"/>
    <mergeCell ref="B14:B15"/>
    <mergeCell ref="D14:D15"/>
    <mergeCell ref="H14:H15"/>
    <mergeCell ref="M14:M15"/>
    <mergeCell ref="B19:P19"/>
  </mergeCells>
  <printOptions/>
  <pageMargins left="0.7874015748031497" right="0.31496062992125984" top="0.15748031496062992" bottom="0" header="0" footer="0"/>
  <pageSetup horizontalDpi="1200" verticalDpi="12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zoomScale="69" zoomScaleNormal="69" zoomScalePageLayoutView="0" workbookViewId="0" topLeftCell="A10">
      <selection activeCell="J27" sqref="J27"/>
    </sheetView>
  </sheetViews>
  <sheetFormatPr defaultColWidth="9.140625" defaultRowHeight="15"/>
  <cols>
    <col min="1" max="1" width="9.28125" style="0" customWidth="1"/>
    <col min="2" max="2" width="13.57421875" style="0" customWidth="1"/>
    <col min="3" max="3" width="17.28125" style="0" customWidth="1"/>
    <col min="4" max="4" width="17.57421875" style="0" customWidth="1"/>
    <col min="5" max="16" width="9.140625" style="0" customWidth="1"/>
    <col min="17" max="17" width="7.7109375" style="0" customWidth="1"/>
    <col min="18" max="18" width="6.140625" style="0" customWidth="1"/>
    <col min="19" max="19" width="5.8515625" style="0" customWidth="1"/>
    <col min="20" max="20" width="5.57421875" style="0" customWidth="1"/>
    <col min="21" max="24" width="7.7109375" style="0" customWidth="1"/>
    <col min="25" max="25" width="12.7109375" style="0" customWidth="1"/>
    <col min="26" max="26" width="14.7109375" style="0" customWidth="1"/>
  </cols>
  <sheetData>
    <row r="1" spans="3:22" ht="15">
      <c r="C1" s="61"/>
      <c r="D1" s="55"/>
      <c r="E1" s="55"/>
      <c r="F1" s="1"/>
      <c r="G1" s="54"/>
      <c r="H1" s="54"/>
      <c r="I1" s="54"/>
      <c r="J1" s="54"/>
      <c r="K1" s="54"/>
      <c r="L1" s="54"/>
      <c r="M1" s="54"/>
      <c r="N1" s="54"/>
      <c r="O1" s="98"/>
      <c r="P1" s="112" t="s">
        <v>96</v>
      </c>
      <c r="Q1" s="98"/>
      <c r="R1" s="98"/>
      <c r="S1" s="112"/>
      <c r="T1" s="54"/>
      <c r="V1" s="54"/>
    </row>
    <row r="2" spans="3:22" ht="15">
      <c r="C2" s="62"/>
      <c r="D2" s="62"/>
      <c r="E2" s="62"/>
      <c r="F2" s="1"/>
      <c r="G2" s="54"/>
      <c r="H2" s="54"/>
      <c r="I2" s="54"/>
      <c r="J2" s="54"/>
      <c r="K2" s="54"/>
      <c r="L2" s="54"/>
      <c r="M2" s="54"/>
      <c r="N2" s="54"/>
      <c r="O2" s="100"/>
      <c r="P2" s="99" t="s">
        <v>43</v>
      </c>
      <c r="Q2" s="98"/>
      <c r="R2" s="98"/>
      <c r="S2" s="99"/>
      <c r="T2" s="54"/>
      <c r="V2" s="54"/>
    </row>
    <row r="3" spans="3:22" ht="15">
      <c r="C3" s="62"/>
      <c r="D3" s="62"/>
      <c r="E3" s="62"/>
      <c r="F3" s="1"/>
      <c r="G3" s="54"/>
      <c r="H3" s="54"/>
      <c r="I3" s="54"/>
      <c r="J3" s="54"/>
      <c r="K3" s="54"/>
      <c r="L3" s="54"/>
      <c r="M3" s="54"/>
      <c r="N3" s="54"/>
      <c r="O3" s="101"/>
      <c r="P3" s="99" t="s">
        <v>94</v>
      </c>
      <c r="Q3" s="98"/>
      <c r="R3" s="102"/>
      <c r="S3" s="99"/>
      <c r="T3" s="54"/>
      <c r="U3" s="96"/>
      <c r="V3" s="97"/>
    </row>
    <row r="4" spans="3:22" ht="15" customHeight="1">
      <c r="C4" s="62"/>
      <c r="D4" s="62"/>
      <c r="E4" s="62"/>
      <c r="F4" s="1"/>
      <c r="G4" s="54"/>
      <c r="H4" s="54"/>
      <c r="I4" s="54"/>
      <c r="J4" s="54"/>
      <c r="K4" s="54"/>
      <c r="L4" s="54"/>
      <c r="M4" s="54"/>
      <c r="N4" s="54"/>
      <c r="O4" s="100"/>
      <c r="P4" s="99" t="s">
        <v>82</v>
      </c>
      <c r="Q4" s="103"/>
      <c r="R4" s="103"/>
      <c r="S4" s="99"/>
      <c r="T4" s="54"/>
      <c r="V4" s="54"/>
    </row>
    <row r="5" spans="3:22" ht="15" customHeight="1">
      <c r="C5" s="62"/>
      <c r="D5" s="62"/>
      <c r="E5" s="62"/>
      <c r="F5" s="1"/>
      <c r="G5" s="54"/>
      <c r="H5" s="54"/>
      <c r="I5" s="54"/>
      <c r="J5" s="54"/>
      <c r="K5" s="54"/>
      <c r="L5" s="54"/>
      <c r="M5" s="54"/>
      <c r="N5" s="54"/>
      <c r="O5" s="100"/>
      <c r="P5" s="103"/>
      <c r="Q5" s="103"/>
      <c r="R5" s="103"/>
      <c r="S5" s="99"/>
      <c r="T5" s="54"/>
      <c r="V5" s="54"/>
    </row>
    <row r="6" spans="1:22" ht="24" customHeight="1">
      <c r="A6" s="184" t="s">
        <v>46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S6" s="59"/>
      <c r="T6" s="54"/>
      <c r="V6" s="54"/>
    </row>
    <row r="7" spans="1:22" ht="30" customHeight="1">
      <c r="A7" s="186" t="s">
        <v>100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S7" s="59"/>
      <c r="T7" s="54"/>
      <c r="V7" s="54"/>
    </row>
    <row r="8" ht="18.75" customHeight="1"/>
    <row r="9" ht="14.25" customHeight="1"/>
    <row r="10" spans="2:26" ht="15" customHeight="1" thickBo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129"/>
      <c r="X10" s="129"/>
      <c r="Y10" s="129"/>
      <c r="Z10" s="129"/>
    </row>
    <row r="11" spans="1:22" ht="29.25" customHeight="1">
      <c r="A11" s="179" t="s">
        <v>47</v>
      </c>
      <c r="B11" s="180"/>
      <c r="C11" s="181" t="s">
        <v>48</v>
      </c>
      <c r="D11" s="181" t="s">
        <v>49</v>
      </c>
      <c r="E11" s="175" t="s">
        <v>50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6"/>
      <c r="Q11" s="83"/>
      <c r="R11" s="83"/>
      <c r="S11" s="83"/>
      <c r="T11" s="69"/>
      <c r="U11" s="69"/>
      <c r="V11" s="69"/>
    </row>
    <row r="12" spans="1:21" ht="51.75" customHeight="1" thickBot="1">
      <c r="A12" s="104" t="s">
        <v>78</v>
      </c>
      <c r="B12" s="105" t="s">
        <v>51</v>
      </c>
      <c r="C12" s="182"/>
      <c r="D12" s="182"/>
      <c r="E12" s="106" t="s">
        <v>52</v>
      </c>
      <c r="F12" s="106" t="s">
        <v>53</v>
      </c>
      <c r="G12" s="106" t="s">
        <v>54</v>
      </c>
      <c r="H12" s="106"/>
      <c r="I12" s="106" t="s">
        <v>55</v>
      </c>
      <c r="J12" s="106" t="s">
        <v>56</v>
      </c>
      <c r="K12" s="130" t="s">
        <v>57</v>
      </c>
      <c r="L12" s="128" t="s">
        <v>58</v>
      </c>
      <c r="M12" s="128"/>
      <c r="N12" s="106" t="s">
        <v>59</v>
      </c>
      <c r="O12" s="106" t="s">
        <v>60</v>
      </c>
      <c r="P12" s="107" t="s">
        <v>61</v>
      </c>
      <c r="Q12" s="66"/>
      <c r="R12" s="66"/>
      <c r="S12" s="66"/>
      <c r="T12" s="66"/>
      <c r="U12" s="66"/>
    </row>
    <row r="13" spans="1:21" ht="9.75" customHeight="1" thickBot="1">
      <c r="A13" s="108">
        <v>1</v>
      </c>
      <c r="B13" s="109">
        <v>2</v>
      </c>
      <c r="C13" s="109">
        <v>3</v>
      </c>
      <c r="D13" s="109">
        <v>4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  <c r="J13" s="109">
        <v>10</v>
      </c>
      <c r="K13" s="109">
        <v>11</v>
      </c>
      <c r="L13" s="109">
        <v>12</v>
      </c>
      <c r="M13" s="109">
        <v>13</v>
      </c>
      <c r="N13" s="109">
        <v>14</v>
      </c>
      <c r="O13" s="109">
        <v>15</v>
      </c>
      <c r="P13" s="110">
        <v>16</v>
      </c>
      <c r="Q13" s="67"/>
      <c r="R13" s="67"/>
      <c r="S13" s="67"/>
      <c r="T13" s="67"/>
      <c r="U13" s="67"/>
    </row>
    <row r="14" spans="1:23" ht="56.25" customHeight="1">
      <c r="A14" s="190" t="s">
        <v>62</v>
      </c>
      <c r="B14" s="194" t="s">
        <v>97</v>
      </c>
      <c r="C14" s="77" t="s">
        <v>90</v>
      </c>
      <c r="D14" s="177" t="s">
        <v>93</v>
      </c>
      <c r="E14" s="80" t="s">
        <v>66</v>
      </c>
      <c r="F14" s="80" t="s">
        <v>63</v>
      </c>
      <c r="G14" s="80" t="s">
        <v>72</v>
      </c>
      <c r="H14" s="188" t="s">
        <v>64</v>
      </c>
      <c r="I14" s="80" t="s">
        <v>67</v>
      </c>
      <c r="J14" s="80" t="s">
        <v>68</v>
      </c>
      <c r="K14" s="80" t="s">
        <v>103</v>
      </c>
      <c r="L14" s="80" t="s">
        <v>75</v>
      </c>
      <c r="M14" s="188" t="s">
        <v>64</v>
      </c>
      <c r="N14" s="80" t="s">
        <v>76</v>
      </c>
      <c r="O14" s="133" t="s">
        <v>77</v>
      </c>
      <c r="P14" s="131" t="s">
        <v>105</v>
      </c>
      <c r="Q14" s="88"/>
      <c r="R14" s="68"/>
      <c r="S14" s="68"/>
      <c r="T14" s="68"/>
      <c r="U14" s="68"/>
      <c r="V14" s="70"/>
      <c r="W14" s="70"/>
    </row>
    <row r="15" spans="1:23" ht="59.25" customHeight="1" thickBot="1">
      <c r="A15" s="191"/>
      <c r="B15" s="195"/>
      <c r="C15" s="78" t="s">
        <v>91</v>
      </c>
      <c r="D15" s="178"/>
      <c r="E15" s="79" t="s">
        <v>71</v>
      </c>
      <c r="F15" s="124" t="s">
        <v>65</v>
      </c>
      <c r="G15" s="124" t="s">
        <v>102</v>
      </c>
      <c r="H15" s="189"/>
      <c r="I15" s="79" t="s">
        <v>73</v>
      </c>
      <c r="J15" s="79" t="s">
        <v>74</v>
      </c>
      <c r="K15" s="79" t="s">
        <v>69</v>
      </c>
      <c r="L15" s="79" t="s">
        <v>104</v>
      </c>
      <c r="M15" s="189"/>
      <c r="N15" s="79" t="s">
        <v>70</v>
      </c>
      <c r="O15" s="124" t="s">
        <v>92</v>
      </c>
      <c r="P15" s="132" t="s">
        <v>106</v>
      </c>
      <c r="Q15" s="88"/>
      <c r="R15" s="68"/>
      <c r="S15" s="68"/>
      <c r="T15" s="68"/>
      <c r="U15" s="68"/>
      <c r="V15" s="70"/>
      <c r="W15" s="70"/>
    </row>
    <row r="16" spans="1:26" ht="18.75" customHeight="1">
      <c r="A16" s="71"/>
      <c r="B16" s="72"/>
      <c r="C16" s="73"/>
      <c r="D16" s="74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75"/>
      <c r="S16" s="76"/>
      <c r="T16" s="68"/>
      <c r="U16" s="68"/>
      <c r="V16" s="68"/>
      <c r="W16" s="68"/>
      <c r="X16" s="68"/>
      <c r="Y16" s="70"/>
      <c r="Z16" s="70"/>
    </row>
    <row r="17" spans="1:26" ht="18.75" customHeight="1">
      <c r="A17" s="89" t="s">
        <v>81</v>
      </c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  <c r="S17" s="116"/>
      <c r="T17" s="111"/>
      <c r="U17" s="111"/>
      <c r="V17" s="111"/>
      <c r="W17" s="111"/>
      <c r="X17" s="68"/>
      <c r="Y17" s="70"/>
      <c r="Z17" s="70"/>
    </row>
    <row r="18" spans="2:23" ht="27.75" customHeight="1">
      <c r="B18" s="113" t="s">
        <v>85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18"/>
      <c r="U18" s="118"/>
      <c r="V18" s="118"/>
      <c r="W18" s="119"/>
    </row>
    <row r="19" spans="2:23" ht="48" customHeight="1">
      <c r="B19" s="183" t="s">
        <v>86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21"/>
      <c r="R19" s="121"/>
      <c r="S19" s="121"/>
      <c r="T19" s="120"/>
      <c r="U19" s="120"/>
      <c r="V19" s="120"/>
      <c r="W19" s="120"/>
    </row>
    <row r="20" spans="2:23" ht="15.75" customHeight="1">
      <c r="B20" s="113" t="s">
        <v>109</v>
      </c>
      <c r="C20" s="121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8"/>
      <c r="T20" s="118"/>
      <c r="U20" s="118"/>
      <c r="V20" s="118"/>
      <c r="W20" s="119"/>
    </row>
    <row r="21" spans="2:23" ht="15.75" customHeight="1">
      <c r="B21" s="113"/>
      <c r="C21" s="121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8"/>
      <c r="T21" s="118"/>
      <c r="U21" s="118"/>
      <c r="V21" s="118"/>
      <c r="W21" s="119"/>
    </row>
    <row r="22" spans="19:22" ht="15">
      <c r="S22" s="82"/>
      <c r="T22" s="82"/>
      <c r="U22" s="82"/>
      <c r="V22" s="41"/>
    </row>
    <row r="23" spans="1:22" ht="15">
      <c r="A23" s="90"/>
      <c r="B23" s="90" t="s">
        <v>79</v>
      </c>
      <c r="C23" s="92"/>
      <c r="D23" s="93"/>
      <c r="E23" s="91"/>
      <c r="F23" s="91"/>
      <c r="G23" s="90"/>
      <c r="H23" s="90"/>
      <c r="I23" s="90"/>
      <c r="J23" s="90" t="s">
        <v>80</v>
      </c>
      <c r="K23" s="93"/>
      <c r="L23" s="91"/>
      <c r="M23" s="91"/>
      <c r="N23" s="91"/>
      <c r="P23" s="91"/>
      <c r="Q23" s="91"/>
      <c r="R23" s="91"/>
      <c r="S23" s="91"/>
      <c r="U23" s="84"/>
      <c r="V23" s="84"/>
    </row>
    <row r="24" spans="1:22" ht="32.25" customHeight="1">
      <c r="A24" s="94"/>
      <c r="B24" s="198" t="s">
        <v>107</v>
      </c>
      <c r="C24" s="196"/>
      <c r="D24" s="196"/>
      <c r="E24" s="91"/>
      <c r="F24" s="91"/>
      <c r="G24" s="91"/>
      <c r="H24" s="91"/>
      <c r="I24" s="91"/>
      <c r="J24" s="199" t="s">
        <v>88</v>
      </c>
      <c r="K24" s="199"/>
      <c r="L24" s="199"/>
      <c r="M24" s="199"/>
      <c r="N24" s="199"/>
      <c r="O24" s="199"/>
      <c r="P24" s="196"/>
      <c r="Q24" s="126"/>
      <c r="R24" s="122"/>
      <c r="S24" s="122"/>
      <c r="T24" s="81"/>
      <c r="U24" s="81"/>
      <c r="V24" s="81"/>
    </row>
    <row r="25" spans="1:22" ht="15">
      <c r="A25" s="95"/>
      <c r="B25" s="196"/>
      <c r="C25" s="196"/>
      <c r="D25" s="196"/>
      <c r="E25" s="91"/>
      <c r="F25" s="91"/>
      <c r="G25" s="91"/>
      <c r="H25" s="91"/>
      <c r="I25" s="91"/>
      <c r="J25" s="91"/>
      <c r="K25" s="91"/>
      <c r="L25" s="196"/>
      <c r="M25" s="196"/>
      <c r="N25" s="196"/>
      <c r="O25" s="196"/>
      <c r="P25" s="196"/>
      <c r="Q25" s="126"/>
      <c r="R25" s="123"/>
      <c r="S25" s="123"/>
      <c r="T25" s="85"/>
      <c r="U25" s="85"/>
      <c r="V25" s="85"/>
    </row>
    <row r="26" spans="1:22" ht="24" customHeight="1">
      <c r="A26" s="90" t="s">
        <v>95</v>
      </c>
      <c r="B26" s="200" t="s">
        <v>108</v>
      </c>
      <c r="C26" s="198"/>
      <c r="D26" s="198"/>
      <c r="E26" s="92"/>
      <c r="F26" s="92"/>
      <c r="G26" s="91"/>
      <c r="H26" s="91"/>
      <c r="I26" s="91"/>
      <c r="J26" s="200" t="s">
        <v>110</v>
      </c>
      <c r="K26" s="202"/>
      <c r="L26" s="200"/>
      <c r="M26" s="200"/>
      <c r="N26" s="200"/>
      <c r="O26" s="197"/>
      <c r="P26" s="197"/>
      <c r="Q26" s="125"/>
      <c r="R26" s="123"/>
      <c r="S26" s="123"/>
      <c r="T26" s="81"/>
      <c r="U26" s="86"/>
      <c r="V26" s="86"/>
    </row>
    <row r="27" spans="1:22" ht="15">
      <c r="A27" s="90"/>
      <c r="B27" s="91"/>
      <c r="C27" s="92"/>
      <c r="D27" s="92"/>
      <c r="E27" s="92"/>
      <c r="F27" s="92"/>
      <c r="G27" s="91"/>
      <c r="H27" s="91"/>
      <c r="I27" s="91"/>
      <c r="J27" s="91"/>
      <c r="K27" s="91"/>
      <c r="L27" s="100"/>
      <c r="M27" s="100"/>
      <c r="N27" s="100"/>
      <c r="O27" s="100"/>
      <c r="P27" s="100"/>
      <c r="Q27" s="100"/>
      <c r="R27" s="100"/>
      <c r="S27" s="100"/>
      <c r="T27" s="81"/>
      <c r="U27" s="86"/>
      <c r="V27" s="86"/>
    </row>
    <row r="28" spans="1:19" ht="1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103"/>
      <c r="M28" s="103"/>
      <c r="N28" s="103"/>
      <c r="O28" s="103"/>
      <c r="P28" s="103"/>
      <c r="Q28" s="103"/>
      <c r="R28" s="103"/>
      <c r="S28" s="103"/>
    </row>
    <row r="29" spans="1:19" ht="14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5" ht="14.25">
      <c r="E35" t="s">
        <v>83</v>
      </c>
    </row>
  </sheetData>
  <sheetProtection/>
  <mergeCells count="13">
    <mergeCell ref="J24:O24"/>
    <mergeCell ref="A14:A15"/>
    <mergeCell ref="B14:B15"/>
    <mergeCell ref="D14:D15"/>
    <mergeCell ref="H14:H15"/>
    <mergeCell ref="M14:M15"/>
    <mergeCell ref="B19:P19"/>
    <mergeCell ref="A6:Q6"/>
    <mergeCell ref="A7:Q7"/>
    <mergeCell ref="A11:B11"/>
    <mergeCell ref="C11:C12"/>
    <mergeCell ref="D11:D12"/>
    <mergeCell ref="E11:P11"/>
  </mergeCells>
  <printOptions/>
  <pageMargins left="0.7874015748031497" right="0.31496062992125984" top="0.15748031496062992" bottom="0" header="0" footer="0"/>
  <pageSetup horizontalDpi="1200" verticalDpi="12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Алексеевская РЭБ флота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Татьяна Пирожкова (PIROJKOVA - pirojkova)</cp:lastModifiedBy>
  <cp:lastPrinted>2019-07-09T02:37:04Z</cp:lastPrinted>
  <dcterms:created xsi:type="dcterms:W3CDTF">2012-05-22T02:24:27Z</dcterms:created>
  <dcterms:modified xsi:type="dcterms:W3CDTF">2019-07-09T02:43:31Z</dcterms:modified>
  <cp:category/>
  <cp:version/>
  <cp:contentType/>
  <cp:contentStatus/>
</cp:coreProperties>
</file>